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<sst xmlns="http://schemas.openxmlformats.org/spreadsheetml/2006/main" count="104" uniqueCount="80">
  <si>
    <t>Расчет</t>
  </si>
  <si>
    <t xml:space="preserve">целевых значений показателей, используемых для оценки качества </t>
  </si>
  <si>
    <t>финансового управления главными распорядителями бюджетных средств</t>
  </si>
  <si>
    <t>П1</t>
  </si>
  <si>
    <t>О1</t>
  </si>
  <si>
    <t>О2</t>
  </si>
  <si>
    <t>П2</t>
  </si>
  <si>
    <t>П3</t>
  </si>
  <si>
    <t>О3</t>
  </si>
  <si>
    <t>П4</t>
  </si>
  <si>
    <t>О4</t>
  </si>
  <si>
    <t>П5</t>
  </si>
  <si>
    <t>О5</t>
  </si>
  <si>
    <t>О6</t>
  </si>
  <si>
    <t>П7</t>
  </si>
  <si>
    <t>О7</t>
  </si>
  <si>
    <t>П8</t>
  </si>
  <si>
    <t>О8</t>
  </si>
  <si>
    <t>О9</t>
  </si>
  <si>
    <t>О10</t>
  </si>
  <si>
    <t>П11</t>
  </si>
  <si>
    <t>О11</t>
  </si>
  <si>
    <t>О12</t>
  </si>
  <si>
    <t>П13</t>
  </si>
  <si>
    <t>О13</t>
  </si>
  <si>
    <t>П14</t>
  </si>
  <si>
    <t>О14</t>
  </si>
  <si>
    <t>П15</t>
  </si>
  <si>
    <t>О15</t>
  </si>
  <si>
    <t>П9</t>
  </si>
  <si>
    <t>П10</t>
  </si>
  <si>
    <t>П12</t>
  </si>
  <si>
    <t>п.4.1.Выполнение муниципального задания на оказание муниципальных услуг (в количественном выражении)</t>
  </si>
  <si>
    <t>п.4.3.Отклонение кассовых расходов от бюджетных ассигнований, установленных бюджетной росписью соответствующему ГРБС за счет целевых безвозмездных поступлений (субвенций, субсидий и иных межбюджетных трансфертов)</t>
  </si>
  <si>
    <t>п.4.4.Наличие фактов отказа в санкционировании оплаты денежных обязательств</t>
  </si>
  <si>
    <t>п.5.1.Наличие необоснованной дебиторской задолженности по результатам проведенных проверок</t>
  </si>
  <si>
    <t>п.5.3.Качество составления бюджетной отчетности</t>
  </si>
  <si>
    <t>п.6.1.Наличие фактов нецелевого использования бюджетных средств</t>
  </si>
  <si>
    <t>п.6.2.Наличие фактов неэффективного использования денежных и материальных ресурсов</t>
  </si>
  <si>
    <t>п.6.3.Наличие фактов неправомерного использования бюджетных средств</t>
  </si>
  <si>
    <t>п.1.1.Планирование бюджетных ассигнований на содержание подведомственных учреждений в рамках муниципальных целевых программ м ведомственных целевых программ</t>
  </si>
  <si>
    <t>объем бюджетных ассигнований, предусмотренных соответствующему ГРБС сводной бюджетной росписью бюджета района на реализацию муниципальных целевых программ</t>
  </si>
  <si>
    <t>объем бюджетных ассигнований, предусмотренных соответствующему ГРБС сводной бюджетной росписью бюджета района на  реализацию ведомственных целевых программ</t>
  </si>
  <si>
    <t>общий объем бюджетных ассигнований, предусмотренных соответствующему ГРБС сводной бюджетной росписью бюджета района</t>
  </si>
  <si>
    <t>объем  бюджетных ассигнований, предусмотренных соответствующему ГРБС сводной бюджетной росписью бюджета района за счет субвенций вышестоящего бюджета</t>
  </si>
  <si>
    <t>п1.2.Развитие сети автономных учреждений, находящихся в ведомственной подчиненности ГРБС</t>
  </si>
  <si>
    <t>количество автономных учреждений, находящихся в ведомственной подчиненности у соответствующего ГРБС</t>
  </si>
  <si>
    <t>общее количество муниципальных учреждений, находящихся в ведомственной подчиненности у соответствующего ГРБС</t>
  </si>
  <si>
    <t>п.2.1.Внесение изменений в бюджетную роспись главного распорядителя бюджетных средств в части перераспределения бюджетных ассигнований между подведомственными получателями</t>
  </si>
  <si>
    <t>общее количество уведомлений об изменении бюджетных ассигнований бюджета района за год по соответствующему ГРБС</t>
  </si>
  <si>
    <t>количество подведомственных получателей бюджетных средств</t>
  </si>
  <si>
    <t>п.3.1.Отношение показателей уточненного плана по доходам от платных услуг к показателям первоначального плана</t>
  </si>
  <si>
    <t>уточненный план по платным услугам в соответствии с решением о бюджете на конец отчетного периода</t>
  </si>
  <si>
    <t>первоначальный план по платным услугам в соответствии с решением о бюджете на отчетный финансовый год</t>
  </si>
  <si>
    <t>п.3.2.Отклонения фактически поступивших доходов в бюджет района от прогонозируемых объемов поступлений, администрируемых учреждением</t>
  </si>
  <si>
    <t>уточненные прогнозируемые объемы поступлений налоговых и неналоговых доходов бюджета района, администрируемых соответствующим главным администратором доходов, в соответствии с решением о бюджете района за отчетный год</t>
  </si>
  <si>
    <t>фактическое поступление налоговых и неналоговых доходов бюджета района, администрируемых соответствующим главным администратором доходов, за отчетный год</t>
  </si>
  <si>
    <t>сумма фактического объема оказанных муниципальных услуг соответствующим ГРБС (подведомственным учреждением)</t>
  </si>
  <si>
    <t>сумма муниципального задания на оказание муниципальных услуг, установленного постановлением администрации района соответствующему ГРБС</t>
  </si>
  <si>
    <t xml:space="preserve">                                                                                                                                                                                                                                П6</t>
  </si>
  <si>
    <t>п.4.2.Отклонение кассовых расходов от бюджетных ассигнований, установленных бюджетной росписью соответствующему ГРБС на реализацию  муниципальных целевых программ и ведомственных целевых программ</t>
  </si>
  <si>
    <t>кассовые расходы соответствующего ГРБС, проводимые за счет целевых безвозмездных поступлений</t>
  </si>
  <si>
    <t>бюджетные ассигнования, установленные бюджетной росписью соответствующему ГРБС за счет целевых безвозмездных поступлений</t>
  </si>
  <si>
    <t>п.5.4.Повышение квалификации сотрудников централизованной бухгалтерии</t>
  </si>
  <si>
    <t>количество сотрудников централизованной бухгалтерии, обладающих свидетельствами (сертификатами, удостоверениями) о  прохождении повышения квалификации в течение последних трех лет</t>
  </si>
  <si>
    <t>общее фактическое количество сотрудников централизованной бухгалтерии по состоянию на отчетную дату</t>
  </si>
  <si>
    <t>П16</t>
  </si>
  <si>
    <t>О16</t>
  </si>
  <si>
    <t>х</t>
  </si>
  <si>
    <t>ИТОГО количество баллов (предельное значение 36, для органов местного самоуправления 26 баллов без показателей 1.2, 3.1, 3.2)</t>
  </si>
  <si>
    <t>Итоговое место</t>
  </si>
  <si>
    <t>сумма кассовых расходов соответствующего ГРБС на реализацию муниципальных целевых программ и ведомственных целевых программ</t>
  </si>
  <si>
    <t>сумма бюджетных ассигнований, установленных бюджетной росписью соответствующему ГРБС на реализацию муниципальных целевых программ и ведомственных целевых программ</t>
  </si>
  <si>
    <t>бюджета   Моргаушского  района по итогам 2012 года</t>
  </si>
  <si>
    <t>Отдел образования и молодежной политики администрации Моргаушского района</t>
  </si>
  <si>
    <t>Финансовый отдел администрации Моргаушского  района</t>
  </si>
  <si>
    <t>Администрация Моргаушского  района</t>
  </si>
  <si>
    <t>УКС</t>
  </si>
  <si>
    <t>п.5.2.Своевременность представления в финансовый отдел администрации Моргаушского района бюджетной отчетности</t>
  </si>
  <si>
    <t>всего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</si>
</sst>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"/>
    <numFmt numFmtId="173" formatCode="0.0000"/>
    <numFmt numFmtId="174" formatCode="0.000"/>
    <numFmt numFmtId="175" formatCode="0.0000000000"/>
    <numFmt numFmtId="176" formatCode="0.00000000000"/>
    <numFmt numFmtId="177" formatCode="0.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justify"/>
    </xf>
    <xf numFmtId="0" fontId="4" fillId="34" borderId="1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"/>
  <sheetViews>
    <sheetView tabSelected="1" zoomScalePageLayoutView="0" workbookViewId="0" topLeftCell="A1">
      <pane xSplit="1" ySplit="7" topLeftCell="AO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B19" sqref="BB19"/>
    </sheetView>
  </sheetViews>
  <sheetFormatPr defaultColWidth="9.140625" defaultRowHeight="15"/>
  <cols>
    <col min="1" max="1" width="24.8515625" style="2" customWidth="1"/>
    <col min="2" max="2" width="22.57421875" style="0" customWidth="1"/>
    <col min="3" max="3" width="23.28125" style="0" bestFit="1" customWidth="1"/>
    <col min="4" max="4" width="21.00390625" style="0" customWidth="1"/>
    <col min="5" max="5" width="23.28125" style="0" customWidth="1"/>
    <col min="6" max="6" width="11.57421875" style="0" customWidth="1"/>
    <col min="7" max="7" width="10.8515625" style="0" customWidth="1"/>
    <col min="8" max="8" width="20.421875" style="0" customWidth="1"/>
    <col min="9" max="9" width="19.00390625" style="0" customWidth="1"/>
    <col min="10" max="10" width="11.28125" style="0" customWidth="1"/>
    <col min="11" max="11" width="9.7109375" style="0" customWidth="1"/>
    <col min="12" max="12" width="17.421875" style="0" customWidth="1"/>
    <col min="13" max="13" width="15.8515625" style="0" customWidth="1"/>
    <col min="14" max="14" width="12.00390625" style="0" customWidth="1"/>
    <col min="15" max="15" width="10.140625" style="0" customWidth="1"/>
    <col min="16" max="16" width="25.8515625" style="0" customWidth="1"/>
    <col min="17" max="17" width="21.28125" style="0" customWidth="1"/>
    <col min="19" max="19" width="7.7109375" style="0" customWidth="1"/>
    <col min="20" max="20" width="32.57421875" style="0" customWidth="1"/>
    <col min="21" max="21" width="28.421875" style="0" customWidth="1"/>
    <col min="22" max="22" width="11.421875" style="0" customWidth="1"/>
    <col min="23" max="23" width="8.00390625" style="0" customWidth="1"/>
    <col min="24" max="24" width="20.421875" style="0" customWidth="1"/>
    <col min="25" max="25" width="24.28125" style="0" customWidth="1"/>
    <col min="26" max="27" width="11.28125" style="0" customWidth="1"/>
    <col min="28" max="28" width="19.8515625" style="0" customWidth="1"/>
    <col min="29" max="29" width="25.140625" style="0" customWidth="1"/>
    <col min="30" max="30" width="11.8515625" style="0" customWidth="1"/>
    <col min="31" max="31" width="11.00390625" style="0" customWidth="1"/>
    <col min="32" max="32" width="20.140625" style="0" customWidth="1"/>
    <col min="33" max="33" width="19.28125" style="0" customWidth="1"/>
    <col min="34" max="34" width="10.8515625" style="0" customWidth="1"/>
    <col min="35" max="35" width="11.28125" style="0" customWidth="1"/>
    <col min="36" max="36" width="18.421875" style="0" customWidth="1"/>
    <col min="37" max="37" width="11.7109375" style="0" customWidth="1"/>
    <col min="38" max="38" width="19.57421875" style="0" customWidth="1"/>
    <col min="39" max="39" width="12.7109375" style="0" customWidth="1"/>
    <col min="40" max="40" width="18.00390625" style="0" customWidth="1"/>
    <col min="41" max="41" width="11.57421875" style="0" customWidth="1"/>
    <col min="42" max="42" width="19.7109375" style="0" customWidth="1"/>
    <col min="43" max="43" width="12.00390625" style="0" customWidth="1"/>
    <col min="44" max="44" width="31.00390625" style="0" customWidth="1"/>
    <col min="45" max="45" width="16.57421875" style="0" customWidth="1"/>
    <col min="46" max="47" width="10.57421875" style="0" customWidth="1"/>
    <col min="48" max="48" width="23.00390625" style="0" customWidth="1"/>
    <col min="49" max="49" width="12.7109375" style="0" customWidth="1"/>
    <col min="50" max="50" width="23.7109375" style="0" customWidth="1"/>
    <col min="51" max="51" width="11.28125" style="0" customWidth="1"/>
    <col min="52" max="52" width="22.421875" style="0" customWidth="1"/>
    <col min="53" max="53" width="12.28125" style="0" customWidth="1"/>
    <col min="54" max="54" width="15.7109375" style="0" customWidth="1"/>
  </cols>
  <sheetData>
    <row r="1" spans="2:54" ht="18.75">
      <c r="B1" s="5"/>
      <c r="C1" s="5"/>
      <c r="D1" s="5"/>
      <c r="E1" s="5"/>
      <c r="F1" s="5"/>
      <c r="G1" s="1" t="s"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2:54" ht="18.75">
      <c r="B2" s="5"/>
      <c r="C2" s="5"/>
      <c r="D2" s="5"/>
      <c r="E2" s="5"/>
      <c r="F2" s="5"/>
      <c r="G2" s="1" t="s">
        <v>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2:54" ht="18.75">
      <c r="B3" s="5"/>
      <c r="C3" s="5"/>
      <c r="D3" s="5"/>
      <c r="E3" s="5"/>
      <c r="F3" s="5"/>
      <c r="G3" s="1" t="s">
        <v>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2:54" ht="18.75">
      <c r="B4" s="5"/>
      <c r="C4" s="5"/>
      <c r="D4" s="5"/>
      <c r="E4" s="5"/>
      <c r="F4" s="5"/>
      <c r="G4" s="1" t="s">
        <v>73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2:54" ht="18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5" s="2" customFormat="1" ht="57" customHeight="1">
      <c r="A6" s="30"/>
      <c r="B6" s="27" t="s">
        <v>40</v>
      </c>
      <c r="C6" s="28"/>
      <c r="D6" s="28"/>
      <c r="E6" s="28"/>
      <c r="F6" s="28"/>
      <c r="G6" s="29"/>
      <c r="H6" s="27" t="s">
        <v>45</v>
      </c>
      <c r="I6" s="28"/>
      <c r="J6" s="28"/>
      <c r="K6" s="29"/>
      <c r="L6" s="27" t="s">
        <v>48</v>
      </c>
      <c r="M6" s="28"/>
      <c r="N6" s="28"/>
      <c r="O6" s="29"/>
      <c r="P6" s="27" t="s">
        <v>51</v>
      </c>
      <c r="Q6" s="28"/>
      <c r="R6" s="28"/>
      <c r="S6" s="29"/>
      <c r="T6" s="27" t="s">
        <v>54</v>
      </c>
      <c r="U6" s="28"/>
      <c r="V6" s="28"/>
      <c r="W6" s="29"/>
      <c r="X6" s="27" t="s">
        <v>32</v>
      </c>
      <c r="Y6" s="28"/>
      <c r="Z6" s="28"/>
      <c r="AA6" s="29"/>
      <c r="AB6" s="27" t="s">
        <v>60</v>
      </c>
      <c r="AC6" s="28"/>
      <c r="AD6" s="28"/>
      <c r="AE6" s="29"/>
      <c r="AF6" s="27" t="s">
        <v>33</v>
      </c>
      <c r="AG6" s="28"/>
      <c r="AH6" s="28"/>
      <c r="AI6" s="29"/>
      <c r="AJ6" s="27" t="s">
        <v>34</v>
      </c>
      <c r="AK6" s="29"/>
      <c r="AL6" s="27" t="s">
        <v>35</v>
      </c>
      <c r="AM6" s="29"/>
      <c r="AN6" s="27" t="s">
        <v>78</v>
      </c>
      <c r="AO6" s="29"/>
      <c r="AP6" s="27" t="s">
        <v>36</v>
      </c>
      <c r="AQ6" s="29"/>
      <c r="AR6" s="27" t="s">
        <v>63</v>
      </c>
      <c r="AS6" s="28"/>
      <c r="AT6" s="28"/>
      <c r="AU6" s="29"/>
      <c r="AV6" s="27" t="s">
        <v>37</v>
      </c>
      <c r="AW6" s="29"/>
      <c r="AX6" s="27" t="s">
        <v>38</v>
      </c>
      <c r="AY6" s="29"/>
      <c r="AZ6" s="27" t="s">
        <v>39</v>
      </c>
      <c r="BA6" s="29"/>
      <c r="BB6" s="32" t="s">
        <v>69</v>
      </c>
      <c r="BC6" s="32" t="s">
        <v>70</v>
      </c>
    </row>
    <row r="7" spans="1:55" s="4" customFormat="1" ht="123" customHeight="1">
      <c r="A7" s="31"/>
      <c r="B7" s="6" t="s">
        <v>41</v>
      </c>
      <c r="C7" s="7" t="s">
        <v>42</v>
      </c>
      <c r="D7" s="6" t="s">
        <v>43</v>
      </c>
      <c r="E7" s="7" t="s">
        <v>44</v>
      </c>
      <c r="F7" s="8" t="s">
        <v>3</v>
      </c>
      <c r="G7" s="9" t="s">
        <v>4</v>
      </c>
      <c r="H7" s="6" t="s">
        <v>46</v>
      </c>
      <c r="I7" s="6" t="s">
        <v>47</v>
      </c>
      <c r="J7" s="8" t="s">
        <v>6</v>
      </c>
      <c r="K7" s="9" t="s">
        <v>5</v>
      </c>
      <c r="L7" s="6" t="s">
        <v>49</v>
      </c>
      <c r="M7" s="24" t="s">
        <v>50</v>
      </c>
      <c r="N7" s="8" t="s">
        <v>7</v>
      </c>
      <c r="O7" s="9" t="s">
        <v>8</v>
      </c>
      <c r="P7" s="6" t="s">
        <v>52</v>
      </c>
      <c r="Q7" s="7" t="s">
        <v>53</v>
      </c>
      <c r="R7" s="8" t="s">
        <v>9</v>
      </c>
      <c r="S7" s="9" t="s">
        <v>10</v>
      </c>
      <c r="T7" s="6" t="s">
        <v>55</v>
      </c>
      <c r="U7" s="7" t="s">
        <v>56</v>
      </c>
      <c r="V7" s="8" t="s">
        <v>11</v>
      </c>
      <c r="W7" s="9" t="s">
        <v>12</v>
      </c>
      <c r="X7" s="6" t="s">
        <v>57</v>
      </c>
      <c r="Y7" s="7" t="s">
        <v>58</v>
      </c>
      <c r="Z7" s="8" t="s">
        <v>59</v>
      </c>
      <c r="AA7" s="9" t="s">
        <v>13</v>
      </c>
      <c r="AB7" s="6" t="s">
        <v>71</v>
      </c>
      <c r="AC7" s="10" t="s">
        <v>72</v>
      </c>
      <c r="AD7" s="8" t="s">
        <v>14</v>
      </c>
      <c r="AE7" s="9" t="s">
        <v>15</v>
      </c>
      <c r="AF7" s="6" t="s">
        <v>61</v>
      </c>
      <c r="AG7" s="7" t="s">
        <v>62</v>
      </c>
      <c r="AH7" s="8" t="s">
        <v>16</v>
      </c>
      <c r="AI7" s="9" t="s">
        <v>17</v>
      </c>
      <c r="AJ7" s="11" t="s">
        <v>29</v>
      </c>
      <c r="AK7" s="9" t="s">
        <v>18</v>
      </c>
      <c r="AL7" s="11" t="s">
        <v>30</v>
      </c>
      <c r="AM7" s="9" t="s">
        <v>19</v>
      </c>
      <c r="AN7" s="11" t="s">
        <v>20</v>
      </c>
      <c r="AO7" s="9" t="s">
        <v>21</v>
      </c>
      <c r="AP7" s="23" t="s">
        <v>31</v>
      </c>
      <c r="AQ7" s="9" t="s">
        <v>22</v>
      </c>
      <c r="AR7" s="6" t="s">
        <v>64</v>
      </c>
      <c r="AS7" s="7" t="s">
        <v>65</v>
      </c>
      <c r="AT7" s="9" t="s">
        <v>23</v>
      </c>
      <c r="AU7" s="9" t="s">
        <v>24</v>
      </c>
      <c r="AV7" s="11" t="s">
        <v>25</v>
      </c>
      <c r="AW7" s="9" t="s">
        <v>26</v>
      </c>
      <c r="AX7" s="11" t="s">
        <v>27</v>
      </c>
      <c r="AY7" s="9" t="s">
        <v>28</v>
      </c>
      <c r="AZ7" s="23" t="s">
        <v>66</v>
      </c>
      <c r="BA7" s="9" t="s">
        <v>67</v>
      </c>
      <c r="BB7" s="33"/>
      <c r="BC7" s="33"/>
    </row>
    <row r="8" spans="1:55" ht="53.25" customHeight="1">
      <c r="A8" s="12" t="s">
        <v>74</v>
      </c>
      <c r="B8" s="13">
        <v>5755</v>
      </c>
      <c r="C8" s="13">
        <v>10314.5</v>
      </c>
      <c r="D8" s="13">
        <v>281704</v>
      </c>
      <c r="E8" s="13">
        <v>153426</v>
      </c>
      <c r="F8" s="19">
        <f>(B8+C8)/(D8-E8)</f>
        <v>0.1252708960227007</v>
      </c>
      <c r="G8" s="35">
        <v>2</v>
      </c>
      <c r="H8" s="13">
        <v>3</v>
      </c>
      <c r="I8" s="13">
        <v>44</v>
      </c>
      <c r="J8" s="21">
        <f>H8/I8</f>
        <v>0.06818181818181818</v>
      </c>
      <c r="K8" s="35">
        <v>1</v>
      </c>
      <c r="L8" s="13">
        <v>37</v>
      </c>
      <c r="M8" s="16">
        <v>47</v>
      </c>
      <c r="N8" s="19">
        <f>L8/(M8*12)</f>
        <v>0.06560283687943262</v>
      </c>
      <c r="O8" s="35">
        <v>4</v>
      </c>
      <c r="P8" s="13">
        <v>2349.4</v>
      </c>
      <c r="Q8" s="13">
        <v>2545.1</v>
      </c>
      <c r="R8" s="19">
        <f>P8/Q8</f>
        <v>0.923107147066913</v>
      </c>
      <c r="S8" s="35">
        <v>2</v>
      </c>
      <c r="T8" s="13" t="s">
        <v>68</v>
      </c>
      <c r="U8" s="13" t="s">
        <v>68</v>
      </c>
      <c r="V8" s="21" t="s">
        <v>68</v>
      </c>
      <c r="W8" s="35" t="s">
        <v>68</v>
      </c>
      <c r="X8" s="34">
        <v>231868.9</v>
      </c>
      <c r="Y8" s="13">
        <v>232355.8</v>
      </c>
      <c r="Z8" s="19">
        <f>X8/Y8</f>
        <v>0.9979045067951823</v>
      </c>
      <c r="AA8" s="35">
        <v>4</v>
      </c>
      <c r="AB8" s="25">
        <v>16069.5</v>
      </c>
      <c r="AC8" s="25">
        <v>16069.5</v>
      </c>
      <c r="AD8" s="19">
        <f>AB8/AC8</f>
        <v>1</v>
      </c>
      <c r="AE8" s="35">
        <v>3</v>
      </c>
      <c r="AF8" s="17">
        <v>164677.2</v>
      </c>
      <c r="AG8" s="17">
        <v>165392.5</v>
      </c>
      <c r="AH8" s="20">
        <f>AF8/AG8</f>
        <v>0.995675136417915</v>
      </c>
      <c r="AI8" s="35">
        <v>2</v>
      </c>
      <c r="AJ8" s="34">
        <v>534</v>
      </c>
      <c r="AK8" s="35">
        <v>-3</v>
      </c>
      <c r="AL8" s="34">
        <v>0</v>
      </c>
      <c r="AM8" s="35">
        <v>0</v>
      </c>
      <c r="AN8" s="34">
        <v>0</v>
      </c>
      <c r="AO8" s="35">
        <v>0</v>
      </c>
      <c r="AP8" s="34">
        <v>0</v>
      </c>
      <c r="AQ8" s="35">
        <v>0</v>
      </c>
      <c r="AR8" s="35">
        <v>0</v>
      </c>
      <c r="AS8" s="35">
        <v>13</v>
      </c>
      <c r="AT8" s="36">
        <f>AR8/AS8</f>
        <v>0</v>
      </c>
      <c r="AU8" s="35">
        <v>0</v>
      </c>
      <c r="AV8" s="34">
        <v>2</v>
      </c>
      <c r="AW8" s="35">
        <v>-2</v>
      </c>
      <c r="AX8" s="34">
        <v>2</v>
      </c>
      <c r="AY8" s="35">
        <v>-2</v>
      </c>
      <c r="AZ8" s="34">
        <v>1</v>
      </c>
      <c r="BA8" s="35">
        <v>-1</v>
      </c>
      <c r="BB8" s="15">
        <f>G8+O8+AA8+AE8+AI8+AK8+AM8+AO8+AQ8+AU8+AW8+AY8+BA8</f>
        <v>7</v>
      </c>
      <c r="BC8" s="22">
        <v>1</v>
      </c>
    </row>
    <row r="9" spans="1:55" ht="36.75">
      <c r="A9" s="12" t="s">
        <v>75</v>
      </c>
      <c r="B9" s="13">
        <v>0</v>
      </c>
      <c r="C9" s="13">
        <v>0</v>
      </c>
      <c r="D9" s="13">
        <v>4254.3</v>
      </c>
      <c r="E9" s="13">
        <v>0</v>
      </c>
      <c r="F9" s="19">
        <f>(B9+C9)/(D9-E9)</f>
        <v>0</v>
      </c>
      <c r="G9" s="35">
        <v>2</v>
      </c>
      <c r="H9" s="13" t="s">
        <v>68</v>
      </c>
      <c r="I9" s="13" t="s">
        <v>68</v>
      </c>
      <c r="J9" s="13" t="s">
        <v>68</v>
      </c>
      <c r="K9" s="35">
        <v>0</v>
      </c>
      <c r="L9" s="13">
        <v>8</v>
      </c>
      <c r="M9" s="13">
        <v>1</v>
      </c>
      <c r="N9" s="19">
        <f>L9/(M9*12)</f>
        <v>0.6666666666666666</v>
      </c>
      <c r="O9" s="35">
        <v>2</v>
      </c>
      <c r="P9" s="13">
        <v>0</v>
      </c>
      <c r="Q9" s="13">
        <v>0</v>
      </c>
      <c r="R9" s="19">
        <v>0</v>
      </c>
      <c r="S9" s="35" t="s">
        <v>68</v>
      </c>
      <c r="T9" s="13" t="s">
        <v>68</v>
      </c>
      <c r="U9" s="13" t="s">
        <v>68</v>
      </c>
      <c r="V9" s="21" t="s">
        <v>68</v>
      </c>
      <c r="W9" s="35" t="s">
        <v>68</v>
      </c>
      <c r="X9" s="34">
        <v>0</v>
      </c>
      <c r="Y9" s="13">
        <v>0</v>
      </c>
      <c r="Z9" s="14">
        <v>0</v>
      </c>
      <c r="AA9" s="35">
        <v>4</v>
      </c>
      <c r="AB9" s="13">
        <v>0</v>
      </c>
      <c r="AC9" s="13">
        <v>0</v>
      </c>
      <c r="AD9" s="14">
        <v>0</v>
      </c>
      <c r="AE9" s="35">
        <v>0</v>
      </c>
      <c r="AF9" s="17">
        <v>0</v>
      </c>
      <c r="AG9" s="17">
        <v>0</v>
      </c>
      <c r="AH9" s="20">
        <v>0</v>
      </c>
      <c r="AI9" s="35" t="s">
        <v>68</v>
      </c>
      <c r="AJ9" s="34">
        <v>53</v>
      </c>
      <c r="AK9" s="35">
        <v>-1</v>
      </c>
      <c r="AL9" s="34">
        <v>0</v>
      </c>
      <c r="AM9" s="35">
        <v>0</v>
      </c>
      <c r="AN9" s="34">
        <v>0</v>
      </c>
      <c r="AO9" s="35">
        <v>0</v>
      </c>
      <c r="AP9" s="34">
        <v>0</v>
      </c>
      <c r="AQ9" s="35">
        <v>0</v>
      </c>
      <c r="AR9" s="35">
        <v>1</v>
      </c>
      <c r="AS9" s="35">
        <v>1</v>
      </c>
      <c r="AT9" s="36">
        <f>AR9/AS9</f>
        <v>1</v>
      </c>
      <c r="AU9" s="35">
        <v>3</v>
      </c>
      <c r="AV9" s="34">
        <v>0</v>
      </c>
      <c r="AW9" s="35">
        <v>0</v>
      </c>
      <c r="AX9" s="34">
        <v>0</v>
      </c>
      <c r="AY9" s="35">
        <v>0</v>
      </c>
      <c r="AZ9" s="34">
        <v>0</v>
      </c>
      <c r="BA9" s="35">
        <v>0</v>
      </c>
      <c r="BB9" s="15" t="s">
        <v>68</v>
      </c>
      <c r="BC9" s="22" t="s">
        <v>68</v>
      </c>
    </row>
    <row r="10" spans="1:55" ht="24.75">
      <c r="A10" s="12" t="s">
        <v>76</v>
      </c>
      <c r="B10" s="13">
        <v>9427.6</v>
      </c>
      <c r="C10" s="13">
        <v>31943.2</v>
      </c>
      <c r="D10" s="13">
        <v>74963.3</v>
      </c>
      <c r="E10" s="13">
        <v>2260.9</v>
      </c>
      <c r="F10" s="19">
        <f>(B10+C10)/(D10-E10)</f>
        <v>0.5690431127445587</v>
      </c>
      <c r="G10" s="35">
        <v>3</v>
      </c>
      <c r="H10" s="13">
        <v>1</v>
      </c>
      <c r="I10" s="13">
        <v>5</v>
      </c>
      <c r="J10" s="13">
        <f>H10/I10</f>
        <v>0.2</v>
      </c>
      <c r="K10" s="35">
        <v>1</v>
      </c>
      <c r="L10" s="13">
        <v>62</v>
      </c>
      <c r="M10" s="13">
        <v>6</v>
      </c>
      <c r="N10" s="19">
        <f>L10/(M10*12)</f>
        <v>0.8611111111111112</v>
      </c>
      <c r="O10" s="35">
        <v>0</v>
      </c>
      <c r="P10" s="13">
        <v>139.5</v>
      </c>
      <c r="Q10" s="13">
        <v>154.5</v>
      </c>
      <c r="R10" s="19">
        <f>P10/Q10</f>
        <v>0.9029126213592233</v>
      </c>
      <c r="S10" s="35">
        <v>2</v>
      </c>
      <c r="T10" s="13">
        <v>114738</v>
      </c>
      <c r="U10" s="13">
        <v>119719.3</v>
      </c>
      <c r="V10" s="21">
        <f>1-(T10/U10)</f>
        <v>0.04160816175837978</v>
      </c>
      <c r="W10" s="35">
        <v>1</v>
      </c>
      <c r="X10" s="34">
        <v>6153.3</v>
      </c>
      <c r="Y10" s="13">
        <v>6247.7</v>
      </c>
      <c r="Z10" s="19">
        <f>X10/Y10</f>
        <v>0.984890439681803</v>
      </c>
      <c r="AA10" s="35">
        <v>3</v>
      </c>
      <c r="AB10" s="25">
        <v>33640.1</v>
      </c>
      <c r="AC10" s="13">
        <v>41370.8</v>
      </c>
      <c r="AD10" s="19">
        <f>AB10/AC10</f>
        <v>0.8131363183694779</v>
      </c>
      <c r="AE10" s="35">
        <v>2</v>
      </c>
      <c r="AF10" s="25">
        <v>30689.6</v>
      </c>
      <c r="AG10" s="25">
        <v>36236.5</v>
      </c>
      <c r="AH10" s="20">
        <f>AF10/AG10</f>
        <v>0.8469250617471333</v>
      </c>
      <c r="AI10" s="35">
        <v>1</v>
      </c>
      <c r="AJ10" s="34">
        <v>333</v>
      </c>
      <c r="AK10" s="35">
        <v>-2</v>
      </c>
      <c r="AL10" s="34">
        <v>0</v>
      </c>
      <c r="AM10" s="35">
        <v>0</v>
      </c>
      <c r="AN10" s="34">
        <v>0</v>
      </c>
      <c r="AO10" s="35">
        <v>0</v>
      </c>
      <c r="AP10" s="34">
        <v>0</v>
      </c>
      <c r="AQ10" s="35">
        <v>0</v>
      </c>
      <c r="AR10" s="35">
        <v>0</v>
      </c>
      <c r="AS10" s="35">
        <v>2</v>
      </c>
      <c r="AT10" s="36">
        <f>AR10/AS10</f>
        <v>0</v>
      </c>
      <c r="AU10" s="35">
        <v>0</v>
      </c>
      <c r="AV10" s="34">
        <v>1</v>
      </c>
      <c r="AW10" s="35">
        <v>-1</v>
      </c>
      <c r="AX10" s="34">
        <v>1</v>
      </c>
      <c r="AY10" s="35">
        <v>-1</v>
      </c>
      <c r="AZ10" s="34">
        <v>0</v>
      </c>
      <c r="BA10" s="35">
        <v>0</v>
      </c>
      <c r="BB10" s="15">
        <f>G10+O10+AA10+AE10+AI10+AK10+AM10+AO10+AQ10+AU10+AW10+AY10+BA10</f>
        <v>5</v>
      </c>
      <c r="BC10" s="22">
        <v>3</v>
      </c>
    </row>
    <row r="11" spans="1:55" ht="18.75" customHeight="1">
      <c r="A11" s="12" t="s">
        <v>77</v>
      </c>
      <c r="B11" s="13"/>
      <c r="C11" s="13">
        <v>5574</v>
      </c>
      <c r="D11" s="13">
        <v>5574</v>
      </c>
      <c r="E11" s="13"/>
      <c r="F11" s="19">
        <f>(B11+C11)/(D11-E11)</f>
        <v>1</v>
      </c>
      <c r="G11" s="35">
        <v>3</v>
      </c>
      <c r="H11" s="13" t="s">
        <v>68</v>
      </c>
      <c r="I11" s="13" t="s">
        <v>68</v>
      </c>
      <c r="J11" s="13" t="s">
        <v>68</v>
      </c>
      <c r="K11" s="35" t="s">
        <v>68</v>
      </c>
      <c r="L11" s="13">
        <v>3</v>
      </c>
      <c r="M11" s="13">
        <v>1</v>
      </c>
      <c r="N11" s="19">
        <f>L11/(M11*12)</f>
        <v>0.25</v>
      </c>
      <c r="O11" s="35">
        <v>1</v>
      </c>
      <c r="P11" s="13" t="s">
        <v>68</v>
      </c>
      <c r="Q11" s="13" t="s">
        <v>68</v>
      </c>
      <c r="R11" s="19">
        <v>0</v>
      </c>
      <c r="S11" s="35">
        <v>0</v>
      </c>
      <c r="T11" s="13" t="s">
        <v>68</v>
      </c>
      <c r="U11" s="13" t="s">
        <v>68</v>
      </c>
      <c r="V11" s="21" t="s">
        <v>68</v>
      </c>
      <c r="W11" s="35" t="s">
        <v>68</v>
      </c>
      <c r="X11" s="34">
        <v>0</v>
      </c>
      <c r="Y11" s="13">
        <v>0</v>
      </c>
      <c r="Z11" s="14">
        <v>0</v>
      </c>
      <c r="AA11" s="35">
        <v>0</v>
      </c>
      <c r="AB11" s="13">
        <v>5574</v>
      </c>
      <c r="AC11" s="13">
        <v>5574</v>
      </c>
      <c r="AD11" s="14">
        <v>0</v>
      </c>
      <c r="AE11" s="35">
        <v>0</v>
      </c>
      <c r="AF11" s="17">
        <v>5574</v>
      </c>
      <c r="AG11" s="17">
        <v>5574</v>
      </c>
      <c r="AH11" s="20">
        <f>AF11/AG11</f>
        <v>1</v>
      </c>
      <c r="AI11" s="35">
        <v>3</v>
      </c>
      <c r="AJ11" s="34">
        <v>8</v>
      </c>
      <c r="AK11" s="35">
        <v>-1</v>
      </c>
      <c r="AL11" s="34">
        <v>0</v>
      </c>
      <c r="AM11" s="35">
        <v>0</v>
      </c>
      <c r="AN11" s="34">
        <v>0</v>
      </c>
      <c r="AO11" s="35">
        <v>0</v>
      </c>
      <c r="AP11" s="34">
        <v>0</v>
      </c>
      <c r="AQ11" s="35">
        <v>0</v>
      </c>
      <c r="AR11" s="35">
        <v>0</v>
      </c>
      <c r="AS11" s="35">
        <v>1</v>
      </c>
      <c r="AT11" s="36">
        <v>0</v>
      </c>
      <c r="AU11" s="35">
        <v>0</v>
      </c>
      <c r="AV11" s="34">
        <v>0</v>
      </c>
      <c r="AW11" s="35">
        <v>0</v>
      </c>
      <c r="AX11" s="34">
        <v>0</v>
      </c>
      <c r="AY11" s="35">
        <v>0</v>
      </c>
      <c r="AZ11" s="34">
        <v>0</v>
      </c>
      <c r="BA11" s="35">
        <v>0</v>
      </c>
      <c r="BB11" s="15">
        <f>G11+O11+AA11+AE11+AI11+AK11+AM11+AO11+AQ11+AU11+AW11+AY11+BA11</f>
        <v>6</v>
      </c>
      <c r="BC11" s="22">
        <v>2</v>
      </c>
    </row>
    <row r="12" spans="1:55" ht="15">
      <c r="A12" s="12" t="s">
        <v>79</v>
      </c>
      <c r="B12" s="13">
        <f>SUM(B8:B11)</f>
        <v>15182.6</v>
      </c>
      <c r="C12" s="13">
        <f>SUM(C8:C11)</f>
        <v>47831.7</v>
      </c>
      <c r="D12" s="13">
        <f>SUM(D8:D11)</f>
        <v>366495.6</v>
      </c>
      <c r="E12" s="13">
        <f>SUM(E8:E11)</f>
        <v>155686.9</v>
      </c>
      <c r="F12" s="19">
        <f>(B12+C12)/(D12-E12)</f>
        <v>0.298916980181558</v>
      </c>
      <c r="G12" s="35">
        <f>SUM(G8:G11)</f>
        <v>10</v>
      </c>
      <c r="H12" s="13">
        <f>SUM(H8:H11)</f>
        <v>4</v>
      </c>
      <c r="I12" s="13">
        <f>SUM(I8:I11)</f>
        <v>49</v>
      </c>
      <c r="J12" s="21">
        <f>H12/I12</f>
        <v>0.08163265306122448</v>
      </c>
      <c r="K12" s="35">
        <f>SUM(K8:K11)</f>
        <v>2</v>
      </c>
      <c r="L12" s="13">
        <f>SUM(L8:L11)</f>
        <v>110</v>
      </c>
      <c r="M12" s="13">
        <f>SUM(M8:M11)</f>
        <v>55</v>
      </c>
      <c r="N12" s="19">
        <f>L12/(M12*12)</f>
        <v>0.16666666666666666</v>
      </c>
      <c r="O12" s="35">
        <v>0</v>
      </c>
      <c r="P12" s="13">
        <f>SUM(P8:P11)</f>
        <v>2488.9</v>
      </c>
      <c r="Q12" s="13">
        <f>SUM(Q8:Q11)</f>
        <v>2699.6</v>
      </c>
      <c r="R12" s="19">
        <f>P12/Q12</f>
        <v>0.9219514002074382</v>
      </c>
      <c r="S12" s="35">
        <f>SUM(S8:S11)</f>
        <v>4</v>
      </c>
      <c r="T12" s="13">
        <f>SUM(T8:T11)</f>
        <v>114738</v>
      </c>
      <c r="U12" s="13">
        <f>SUM(U8:U11)</f>
        <v>119719.3</v>
      </c>
      <c r="V12" s="19">
        <f>1-(T12/U12)</f>
        <v>0.04160816175837978</v>
      </c>
      <c r="W12" s="35">
        <v>1</v>
      </c>
      <c r="X12" s="34">
        <f>SUM(X8:X11)</f>
        <v>238022.19999999998</v>
      </c>
      <c r="Y12" s="13">
        <f>SUM(Y8:Y11)</f>
        <v>238603.5</v>
      </c>
      <c r="Z12" s="19">
        <f>X12/Y12</f>
        <v>0.9975637406827644</v>
      </c>
      <c r="AA12" s="35">
        <f>SUM(AA8:AA11)</f>
        <v>11</v>
      </c>
      <c r="AB12" s="13">
        <f>SUM(AB8:AB11)</f>
        <v>55283.6</v>
      </c>
      <c r="AC12" s="13">
        <f>SUM(AC8:AC11)</f>
        <v>63014.3</v>
      </c>
      <c r="AD12" s="19">
        <f>AB12/AC12</f>
        <v>0.8773183229838306</v>
      </c>
      <c r="AE12" s="35">
        <f>SUM(AE8:AE11)</f>
        <v>5</v>
      </c>
      <c r="AF12" s="17">
        <f>SUM(AF8:AF11)</f>
        <v>200940.80000000002</v>
      </c>
      <c r="AG12" s="17">
        <f>SUM(AG8:AG11)</f>
        <v>207203</v>
      </c>
      <c r="AH12" s="20">
        <f>AF12/AG12</f>
        <v>0.969777464611999</v>
      </c>
      <c r="AI12" s="35">
        <f>SUM(AI8:AI11)</f>
        <v>6</v>
      </c>
      <c r="AJ12" s="17">
        <f>SUM(AJ8:AJ11)</f>
        <v>928</v>
      </c>
      <c r="AK12" s="17">
        <f aca="true" t="shared" si="0" ref="AK12:AS12">SUM(AK8:AK11)</f>
        <v>-7</v>
      </c>
      <c r="AL12" s="17">
        <f t="shared" si="0"/>
        <v>0</v>
      </c>
      <c r="AM12" s="17">
        <f t="shared" si="0"/>
        <v>0</v>
      </c>
      <c r="AN12" s="17">
        <f t="shared" si="0"/>
        <v>0</v>
      </c>
      <c r="AO12" s="17">
        <f t="shared" si="0"/>
        <v>0</v>
      </c>
      <c r="AP12" s="17">
        <f t="shared" si="0"/>
        <v>0</v>
      </c>
      <c r="AQ12" s="17">
        <f t="shared" si="0"/>
        <v>0</v>
      </c>
      <c r="AR12" s="17">
        <f t="shared" si="0"/>
        <v>1</v>
      </c>
      <c r="AS12" s="17">
        <f t="shared" si="0"/>
        <v>17</v>
      </c>
      <c r="AT12" s="18">
        <f>AR12/AS12</f>
        <v>0.058823529411764705</v>
      </c>
      <c r="AU12" s="15">
        <v>3</v>
      </c>
      <c r="AV12" s="17">
        <f aca="true" t="shared" si="1" ref="AV12:BA12">SUM(AV8:AV11)</f>
        <v>3</v>
      </c>
      <c r="AW12" s="17">
        <f t="shared" si="1"/>
        <v>-3</v>
      </c>
      <c r="AX12" s="34">
        <f t="shared" si="1"/>
        <v>3</v>
      </c>
      <c r="AY12" s="34">
        <f t="shared" si="1"/>
        <v>-3</v>
      </c>
      <c r="AZ12" s="34">
        <f t="shared" si="1"/>
        <v>1</v>
      </c>
      <c r="BA12" s="34">
        <f t="shared" si="1"/>
        <v>-1</v>
      </c>
      <c r="BB12" s="15">
        <f>G12+K12+O12+S12+W12+AA12+AE12+AI12+AK12+AM12+AO12+AQ12+AU12+AW12+AY12+BA12</f>
        <v>28</v>
      </c>
      <c r="BC12" s="22">
        <v>1</v>
      </c>
    </row>
    <row r="13" spans="7:35" ht="15">
      <c r="G13" s="37"/>
      <c r="K13" s="37"/>
      <c r="AI13" s="37"/>
    </row>
    <row r="14" spans="1:2" ht="15">
      <c r="A14" s="26"/>
      <c r="B14" s="26"/>
    </row>
    <row r="15" spans="1:36" ht="15">
      <c r="A15" s="26"/>
      <c r="B15" s="26"/>
      <c r="AJ15">
        <v>928</v>
      </c>
    </row>
    <row r="16" ht="18.75" customHeight="1"/>
    <row r="17" spans="1:54" ht="1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3" customFormat="1" ht="44.25" customHeight="1">
      <c r="A19" s="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s="3" customFormat="1" ht="15">
      <c r="A20" s="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</sheetData>
  <sheetProtection/>
  <mergeCells count="21">
    <mergeCell ref="AN6:AO6"/>
    <mergeCell ref="BC6:BC7"/>
    <mergeCell ref="AR6:AU6"/>
    <mergeCell ref="AL6:AM6"/>
    <mergeCell ref="BB6:BB7"/>
    <mergeCell ref="AJ6:AK6"/>
    <mergeCell ref="AF6:AI6"/>
    <mergeCell ref="AB6:AE6"/>
    <mergeCell ref="A14:B14"/>
    <mergeCell ref="AX6:AY6"/>
    <mergeCell ref="AV6:AW6"/>
    <mergeCell ref="AP6:AQ6"/>
    <mergeCell ref="AZ6:BA6"/>
    <mergeCell ref="B6:G6"/>
    <mergeCell ref="A15:B15"/>
    <mergeCell ref="X6:AA6"/>
    <mergeCell ref="T6:W6"/>
    <mergeCell ref="P6:S6"/>
    <mergeCell ref="L6:O6"/>
    <mergeCell ref="H6:K6"/>
    <mergeCell ref="A6:A7"/>
  </mergeCells>
  <printOptions/>
  <pageMargins left="0.7086614173228347" right="0.2362204724409449" top="0.31496062992125984" bottom="0.3937007874015748" header="0.31496062992125984" footer="0.31496062992125984"/>
  <pageSetup fitToWidth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</dc:creator>
  <cp:keywords/>
  <dc:description/>
  <cp:lastModifiedBy>Boss</cp:lastModifiedBy>
  <cp:lastPrinted>2012-03-15T07:13:20Z</cp:lastPrinted>
  <dcterms:created xsi:type="dcterms:W3CDTF">2010-04-22T05:44:46Z</dcterms:created>
  <dcterms:modified xsi:type="dcterms:W3CDTF">2013-03-29T06:08:30Z</dcterms:modified>
  <cp:category/>
  <cp:version/>
  <cp:contentType/>
  <cp:contentStatus/>
</cp:coreProperties>
</file>