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Форма2" sheetId="1" r:id="rId1"/>
    <sheet name="Форма1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<sst xmlns="http://schemas.openxmlformats.org/spreadsheetml/2006/main" count="2335" uniqueCount="1243">
  <si>
    <r>
      <t xml:space="preserve">муниципальных учреждений (тыс. руб.) </t>
    </r>
    <r>
      <rPr>
        <sz val="8"/>
        <rFont val="Times New Roman"/>
        <family val="1"/>
      </rPr>
      <t xml:space="preserve"> (5.11+5.12+5.13+5.14+5.15)</t>
    </r>
  </si>
  <si>
    <t>5.11</t>
  </si>
  <si>
    <t>5.12</t>
  </si>
  <si>
    <t>5.13</t>
  </si>
  <si>
    <t>5.14</t>
  </si>
  <si>
    <t>5.15</t>
  </si>
  <si>
    <r>
      <t xml:space="preserve">Иных балансодержателей (тыс.руб)  </t>
    </r>
    <r>
      <rPr>
        <sz val="8"/>
        <rFont val="Times New Roman"/>
        <family val="1"/>
      </rPr>
      <t>(5.16+5.17+5.18+5.19+5.20)</t>
    </r>
  </si>
  <si>
    <t>5.16</t>
  </si>
  <si>
    <t>5.17</t>
  </si>
  <si>
    <t>5.18</t>
  </si>
  <si>
    <t>5.19</t>
  </si>
  <si>
    <t>5.20</t>
  </si>
  <si>
    <t>III. ОБЪЕКТЫ НЕДВИЖИМОГО ИМУЩЕСТВА</t>
  </si>
  <si>
    <t>6.</t>
  </si>
  <si>
    <r>
      <t xml:space="preserve">Количество объектов недвижимости (единиц), </t>
    </r>
    <r>
      <rPr>
        <b/>
        <i/>
        <sz val="8"/>
        <rFont val="Times New Roman"/>
        <family val="1"/>
      </rPr>
      <t>всего:(6.1+6.2+6.3)(данные муниципального реестра недвижимости - форма № 1)</t>
    </r>
  </si>
  <si>
    <t>6.1</t>
  </si>
  <si>
    <t>муниципальных унитарных предприятий (единиц)</t>
  </si>
  <si>
    <t>жилой фонд</t>
  </si>
  <si>
    <t>дороги</t>
  </si>
  <si>
    <t>6.2</t>
  </si>
  <si>
    <t>муниципальных учреждений (единиц)</t>
  </si>
  <si>
    <t>6.3</t>
  </si>
  <si>
    <t>Иных балансодержателей</t>
  </si>
  <si>
    <t>7.</t>
  </si>
  <si>
    <r>
      <t xml:space="preserve">Балансовая стоимость объектов недвижимости (тыс. руб.), всего: </t>
    </r>
    <r>
      <rPr>
        <sz val="8"/>
        <rFont val="Times New Roman"/>
        <family val="1"/>
      </rPr>
      <t>(7.1+7.2+7.3) (данные муниципального реестра недвижимости - форма № 1)</t>
    </r>
  </si>
  <si>
    <t>7.1</t>
  </si>
  <si>
    <t>муниципальных унитарных предприятий (тыс. руб.)</t>
  </si>
  <si>
    <t>7.2</t>
  </si>
  <si>
    <t>муниципальных учреждений (тыс. руб.)</t>
  </si>
  <si>
    <t>7.3</t>
  </si>
  <si>
    <t>8.</t>
  </si>
  <si>
    <r>
      <t xml:space="preserve">Остаточная стоимость объектов недвижимости (тыс. руб.), всего: </t>
    </r>
    <r>
      <rPr>
        <sz val="8"/>
        <rFont val="Times New Roman"/>
        <family val="1"/>
      </rPr>
      <t>(8.1+8.2+8.3) (данные муниципального реестра недвижимости - форма № 1)</t>
    </r>
  </si>
  <si>
    <t>8.1</t>
  </si>
  <si>
    <t>8.2</t>
  </si>
  <si>
    <t>8.3</t>
  </si>
  <si>
    <t>9.</t>
  </si>
  <si>
    <r>
      <t xml:space="preserve">Общая площадь объектов недвижимости (кв. м.), </t>
    </r>
    <r>
      <rPr>
        <b/>
        <i/>
        <sz val="8"/>
        <rFont val="Times New Roman"/>
        <family val="1"/>
      </rPr>
      <t>всего:(9.1+9.2+9.3) (данные муниципального реестра недвижимости - форма № 1)</t>
    </r>
  </si>
  <si>
    <t>9.1</t>
  </si>
  <si>
    <t>муниципальных унитарных предприятий (кв. м.)</t>
  </si>
  <si>
    <t>9.2</t>
  </si>
  <si>
    <t>муниципальных учреждений (кв. м.)</t>
  </si>
  <si>
    <t>9.3</t>
  </si>
  <si>
    <r>
      <t xml:space="preserve">Свободная (неиспользуемая) площадь объектов недвижимости (кв. м.), </t>
    </r>
    <r>
      <rPr>
        <b/>
        <i/>
        <sz val="8"/>
        <rFont val="Times New Roman"/>
        <family val="1"/>
      </rPr>
      <t>всего:(10.1+10.2+10.3)</t>
    </r>
  </si>
  <si>
    <t>10.1</t>
  </si>
  <si>
    <t>10.2</t>
  </si>
  <si>
    <t>10.3</t>
  </si>
  <si>
    <t>IV. ДВИЖИМОЕ ИМУЩЕСТВО</t>
  </si>
  <si>
    <t>11.</t>
  </si>
  <si>
    <r>
      <t xml:space="preserve">Балансовая стоимость движимого имущества (тыс. руб.), всего: </t>
    </r>
    <r>
      <rPr>
        <sz val="8"/>
        <rFont val="Times New Roman"/>
        <family val="1"/>
      </rPr>
      <t>(11.1+11.2+11.3)</t>
    </r>
  </si>
  <si>
    <t>11.1</t>
  </si>
  <si>
    <t xml:space="preserve">муниципальных унитарных предприятий (тыс. руб.) </t>
  </si>
  <si>
    <t>11.2</t>
  </si>
  <si>
    <t>11.3</t>
  </si>
  <si>
    <t>12.</t>
  </si>
  <si>
    <r>
      <t xml:space="preserve">Остаточная стоимость движимого имущества (тыс. руб.), всего: </t>
    </r>
    <r>
      <rPr>
        <sz val="8"/>
        <rFont val="Times New Roman"/>
        <family val="1"/>
      </rPr>
      <t>(12.1+12.2+12.3)</t>
    </r>
  </si>
  <si>
    <t>12.1</t>
  </si>
  <si>
    <t>12.2</t>
  </si>
  <si>
    <t>12.3</t>
  </si>
  <si>
    <t>V. ОБЪЕКТЫ НЕЗАВЕРШЕННОГО СТРОИТЕЛЬСТВА</t>
  </si>
  <si>
    <t>13.</t>
  </si>
  <si>
    <r>
      <t xml:space="preserve">Количество объектов незавершенного строительства (единиц), </t>
    </r>
    <r>
      <rPr>
        <b/>
        <sz val="8"/>
        <rFont val="Times New Roman"/>
        <family val="1"/>
      </rPr>
      <t>всего:</t>
    </r>
  </si>
  <si>
    <t>13.1</t>
  </si>
  <si>
    <t>13.2</t>
  </si>
  <si>
    <t>14.</t>
  </si>
  <si>
    <t>Суммарная сметная стоимость (тыс. руб.), всего:</t>
  </si>
  <si>
    <t>14.1</t>
  </si>
  <si>
    <t>14.2</t>
  </si>
  <si>
    <t>15.</t>
  </si>
  <si>
    <r>
      <t xml:space="preserve">Освоено (тыс. руб.), </t>
    </r>
    <r>
      <rPr>
        <b/>
        <sz val="8"/>
        <rFont val="Times New Roman"/>
        <family val="1"/>
      </rPr>
      <t>всего:</t>
    </r>
  </si>
  <si>
    <t>15.1</t>
  </si>
  <si>
    <t>15.2</t>
  </si>
  <si>
    <t>16.</t>
  </si>
  <si>
    <r>
      <t xml:space="preserve">Готовность (%), </t>
    </r>
    <r>
      <rPr>
        <b/>
        <sz val="8"/>
        <rFont val="Times New Roman"/>
        <family val="1"/>
      </rPr>
      <t>всего:</t>
    </r>
  </si>
  <si>
    <t>16.1</t>
  </si>
  <si>
    <t>муниципальных унитарных предприятий (%)</t>
  </si>
  <si>
    <t>16.2</t>
  </si>
  <si>
    <t>муниципальных учреждений (%)</t>
  </si>
  <si>
    <t>Остаточная</t>
  </si>
  <si>
    <t>Александровское сельское поселение</t>
  </si>
  <si>
    <t>Администрация Моргаушского района</t>
  </si>
  <si>
    <t>Здание ДШИ</t>
  </si>
  <si>
    <t>Кабинеты №331, 332</t>
  </si>
  <si>
    <t>Сельское отделение связи</t>
  </si>
  <si>
    <t>Административное здание (УСХ)</t>
  </si>
  <si>
    <t>Гараж кирпичный (администрация)</t>
  </si>
  <si>
    <t>Гараж кирпичный (ветстанция)</t>
  </si>
  <si>
    <t>Гараж (медстрах)</t>
  </si>
  <si>
    <t>Пристрой (роно)</t>
  </si>
  <si>
    <t>Пристрой (3 этаж)</t>
  </si>
  <si>
    <t>Здание Моргаушского МДК</t>
  </si>
  <si>
    <t>Чувашская республика, Моргаушский район, Моргаушское сельское поселение, с.Моргаши, ул.Мира, д.6</t>
  </si>
  <si>
    <t>Чувашская республика, Моргаушский район, Моргаушское сельское поселение, с. Моргаши, ул. Мира, д.6</t>
  </si>
  <si>
    <t xml:space="preserve">Чувашская республика, Моргаушский район, Моргаушское сельское поселение, с. Моргаши, ул. </t>
  </si>
  <si>
    <t>Чувашская Республика, Моргаушский район, Большесундырское сельское поселение, с. Большой Сундырь, ул. анисимова, д. 6</t>
  </si>
  <si>
    <t>Чувашская республика, Моргаушский район, Моргаушское сельское поселение, с. Моргаши, ул. Мира, д. 6</t>
  </si>
  <si>
    <t>Здание Котельной Сосновской ООШ</t>
  </si>
  <si>
    <t>д Сосновка Моргаушск р-на</t>
  </si>
  <si>
    <t>Мастерская Сосновской ООШ</t>
  </si>
  <si>
    <t>д.Сосновка Моргаушск.р-на</t>
  </si>
  <si>
    <t>Новое здание школы</t>
  </si>
  <si>
    <t>д Александровское Моргауш р-на</t>
  </si>
  <si>
    <t>д Васькино Моргаушск.р-на</t>
  </si>
  <si>
    <t>Здание Васькинского ФАП</t>
  </si>
  <si>
    <t>Б.Сундырское сельское поселение</t>
  </si>
  <si>
    <t>с Б.Сундырь Моргауш.р-на</t>
  </si>
  <si>
    <t>с.Б.Сундырь Моргауш.р-на</t>
  </si>
  <si>
    <t>с Б Сундырь Моргауш.р-на</t>
  </si>
  <si>
    <t>Склад продуктовый ясли-сада</t>
  </si>
  <si>
    <t>Склад-дровянник</t>
  </si>
  <si>
    <t>с.Б.Сундырь Моргауш р-на</t>
  </si>
  <si>
    <t>с.Б Сундырь Моргауш.р-на</t>
  </si>
  <si>
    <t>Изгородь</t>
  </si>
  <si>
    <t>Шупосинская НОШ</t>
  </si>
  <si>
    <t>д.Шулоси Моргаушск.р-на</t>
  </si>
  <si>
    <t>Здание Вомбакасинского ФАП</t>
  </si>
  <si>
    <t>д Вомбакасы Моргауш.р-на</t>
  </si>
  <si>
    <t>Сарай Вомбакасинского ФАП</t>
  </si>
  <si>
    <t>д.Вомбакасы Моргауш.р-на</t>
  </si>
  <si>
    <t>Изгородь Вомбакасинского ФАП</t>
  </si>
  <si>
    <t>Здание Шупосинского ФАП</t>
  </si>
  <si>
    <t>д.Шупоси Моргаушск.р-на</t>
  </si>
  <si>
    <t>198S</t>
  </si>
  <si>
    <t>МОУ Большесундырская СОШ</t>
  </si>
  <si>
    <t>Здание Большесунд.СОШ № 3</t>
  </si>
  <si>
    <t>Здание Большесунд.СОШ № 5</t>
  </si>
  <si>
    <t>Здание мастерской БССОШ № 5</t>
  </si>
  <si>
    <t>Новое здание БССОШ</t>
  </si>
  <si>
    <t>Туалет БССОШ</t>
  </si>
  <si>
    <t>"988</t>
  </si>
  <si>
    <t>'966</t>
  </si>
  <si>
    <t>Теплица БССОШ</t>
  </si>
  <si>
    <t>с.Б Сундырь Моргауш р-на</t>
  </si>
  <si>
    <t>Гараж БССОШ</t>
  </si>
  <si>
    <t>Пожарный резервуар БССОШ</t>
  </si>
  <si>
    <t>КТП БССОШ</t>
  </si>
  <si>
    <t>Склад кирпичный</t>
  </si>
  <si>
    <t>Сарай-склад БССОШ</t>
  </si>
  <si>
    <t>Жилое здание БССОШ</t>
  </si>
  <si>
    <t>Здание ясли-сада "Мечта"</t>
  </si>
  <si>
    <t>с Б.Сундырь Моргауш р-на</t>
  </si>
  <si>
    <t>МОУ Б.Карачкинская ООШ</t>
  </si>
  <si>
    <t>с.Б.Карачкино Моргауш р-на</t>
  </si>
  <si>
    <t>Склад школы</t>
  </si>
  <si>
    <t>с.Б.Карачкино Моргауш.р-на</t>
  </si>
  <si>
    <t>Котельная школы</t>
  </si>
  <si>
    <t>Старое здание школы</t>
  </si>
  <si>
    <t>Квартира учителей</t>
  </si>
  <si>
    <t>МДОУ Детский сад "Тюльпан"</t>
  </si>
  <si>
    <t>Котельная детсада</t>
  </si>
  <si>
    <t>Ильинское сельское поселение</t>
  </si>
  <si>
    <t>д.Тренькино Моргауш.р-на</t>
  </si>
  <si>
    <t>Здание Апчарской начальн.школы</t>
  </si>
  <si>
    <t>д Апчары Моргаушск.р-на</t>
  </si>
  <si>
    <t>Здание Апчарского ФАП</t>
  </si>
  <si>
    <t>Ильинская СОШ</t>
  </si>
  <si>
    <t>Учительская квартира</t>
  </si>
  <si>
    <t>с.Ильинка Моргауш.р-на</t>
  </si>
  <si>
    <t>Здание нач.кл.Вурманкасинской ООШ</t>
  </si>
  <si>
    <t>д.Вурманкасы Моргауш.р-на</t>
  </si>
  <si>
    <t>Столовая Вурманкасинской ООШ</t>
  </si>
  <si>
    <t>д.Вурманкасы Моргауш р-на</t>
  </si>
  <si>
    <t>Здание Котельной Вурманкас.ООШ</t>
  </si>
  <si>
    <t>Туалет Вурманкасинской ООШ</t>
  </si>
  <si>
    <t>д Вурманкасы Моргауш.р-нэ</t>
  </si>
  <si>
    <t>Склад Вурманкасинской ООШ</t>
  </si>
  <si>
    <t>д Вурманкасы Моргауш.р-на</t>
  </si>
  <si>
    <t>Здание Вурманкасинского ФАП</t>
  </si>
  <si>
    <t>Туалет Вурманкасинского ФАП</t>
  </si>
  <si>
    <t>д Вурманкасы Моргауш р-на</t>
  </si>
  <si>
    <t>Склад-сарай Вурманкасинск.ФАП</t>
  </si>
  <si>
    <t>д.Чураккасы Моргаушского р-на</t>
  </si>
  <si>
    <t>Здание Чураккасинского ФАП</t>
  </si>
  <si>
    <t>Дровяник Чураккасинского ФАП</t>
  </si>
  <si>
    <t>Кадикасинское сельское поселение</t>
  </si>
  <si>
    <t>Здание Шатракасинской ООШ</t>
  </si>
  <si>
    <t>д.Шатракасы Моргауш.р-на</t>
  </si>
  <si>
    <t>Склад-Амбар Шатракасин. ООШ</t>
  </si>
  <si>
    <t>д Шатракасы Моргауш р-на</t>
  </si>
  <si>
    <t>Старая кухня Шатракасинской ООШ</t>
  </si>
  <si>
    <t>Погреб Шатракасинской ООШ</t>
  </si>
  <si>
    <t>Здание ясли-сада</t>
  </si>
  <si>
    <t>Изгородь Шатракасинской ООШ</t>
  </si>
  <si>
    <t>д Шатракасы Моргауш.р-на</t>
  </si>
  <si>
    <t>Котельная Шатракасинской ООШ</t>
  </si>
  <si>
    <t>Здание Калайкасинского ФАП</t>
  </si>
  <si>
    <t>д.Калайкасы Моргауш.р-на</t>
  </si>
  <si>
    <t>Здание Шатракасинского ФАП</t>
  </si>
  <si>
    <t>Здание Чурикасинского ФАП</t>
  </si>
  <si>
    <t>д.Кораккасы Моргауш.р-на</t>
  </si>
  <si>
    <t>д Кадикасы Моргаушск.р-на</t>
  </si>
  <si>
    <t>МОУ Калайкасинская СОШ</t>
  </si>
  <si>
    <t>новое здание школы</t>
  </si>
  <si>
    <t>д.Калайкасы Моргаушского</t>
  </si>
  <si>
    <t>склад завхоза</t>
  </si>
  <si>
    <t>сарай</t>
  </si>
  <si>
    <t>жилой дом учителей</t>
  </si>
  <si>
    <t>дорога твердого покрытия</t>
  </si>
  <si>
    <t>артскважина и водопровод</t>
  </si>
  <si>
    <t>Наружная ЛЭП</t>
  </si>
  <si>
    <t>Тепловые сети</t>
  </si>
  <si>
    <t>пожарный резервуар</t>
  </si>
  <si>
    <t>д Калайкасы Моргаушского</t>
  </si>
  <si>
    <t>Здание Шомиковской ООШ</t>
  </si>
  <si>
    <t>д.Шомиково Моргаушск.р-на</t>
  </si>
  <si>
    <t>Здание Котельной Шомиков.ООШ</t>
  </si>
  <si>
    <t>Здание Столовой Шомиковск ООШ</t>
  </si>
  <si>
    <t>Амбар-склад Шомиковской ООШ</t>
  </si>
  <si>
    <t>д.Шомиково Моргаушск р-на</t>
  </si>
  <si>
    <t>Здание мастерской Шомик.ООШ</t>
  </si>
  <si>
    <t>Здание склада Шомиковск ООШ</t>
  </si>
  <si>
    <t>д Шомикоао Моргаушск.р-на</t>
  </si>
  <si>
    <t>Изгородь Шомиковской ООШ</t>
  </si>
  <si>
    <t>МОУ Кадикасинская НОШ-детский сад</t>
  </si>
  <si>
    <t>д.Кадикасы Моргаушск.р-на</t>
  </si>
  <si>
    <t>Здание Кадикасинской НОШ-д/с</t>
  </si>
  <si>
    <t>Новое здание котельной</t>
  </si>
  <si>
    <t>резервуар подземный</t>
  </si>
  <si>
    <t>Моргаушское сельское поселение</t>
  </si>
  <si>
    <t>Здание детсада "Солнышко"</t>
  </si>
  <si>
    <t>с.Моргауши Моргаушск,р-на</t>
  </si>
  <si>
    <t>овощехранилище</t>
  </si>
  <si>
    <t>с.Моргауши,ул 50 лет Октяб</t>
  </si>
  <si>
    <t>здание прачечной</t>
  </si>
  <si>
    <t>с Моргауши, ул 50 лет Октяб</t>
  </si>
  <si>
    <t>Сюрлатринский школа-сад</t>
  </si>
  <si>
    <t>д.Сюрлатри Моргаушск.р-на</t>
  </si>
  <si>
    <t>Сарай школы-детсада</t>
  </si>
  <si>
    <t>д.Сюрлатри Моргаушск р-на</t>
  </si>
  <si>
    <t>Сюрлатринский ФАП</t>
  </si>
  <si>
    <t>здание Моргаушской с/а</t>
  </si>
  <si>
    <t>с.Моргауши Моргаушск р-на</t>
  </si>
  <si>
    <t>Администрация Моргаушского р-на</t>
  </si>
  <si>
    <t>Здание администрации района</t>
  </si>
  <si>
    <t>с Моргауши Моргаушск.р-на</t>
  </si>
  <si>
    <t>Здание пристроя администр.р-на</t>
  </si>
  <si>
    <t>с.Моргауши Моргаушск.р-на</t>
  </si>
  <si>
    <t>Адм. Здание Управления с/х</t>
  </si>
  <si>
    <t>с.Моргауши, ул.Мира.6</t>
  </si>
  <si>
    <t>Гараж администрации района</t>
  </si>
  <si>
    <t>Гараж</t>
  </si>
  <si>
    <t>Б Сундырское отделение связи</t>
  </si>
  <si>
    <t>с.Б.Сундырь Моргаушск.р-на</t>
  </si>
  <si>
    <t>Трансформаторная подстанция</t>
  </si>
  <si>
    <t>с.Моргауши. Ул.Мира</t>
  </si>
  <si>
    <t>Уборная на 4 очка</t>
  </si>
  <si>
    <t>с.Моргауши. ул.Мира.6</t>
  </si>
  <si>
    <t>Здание Дома Спорта с.Моргауши</t>
  </si>
  <si>
    <t>Здание Лицея (д/с "Елочка")</t>
  </si>
  <si>
    <t>с.Моргауши ул 50 лет Окт,34</t>
  </si>
  <si>
    <t>Овощехранилище Лицея</t>
  </si>
  <si>
    <t>с.Моргауши ул.50 лет Окт,34</t>
  </si>
  <si>
    <t>Отдел культуры адм.Моргауш р-на</t>
  </si>
  <si>
    <t>Районный Дом культуры</t>
  </si>
  <si>
    <t>Склад металлический</t>
  </si>
  <si>
    <t>Детская районная библиотека</t>
  </si>
  <si>
    <t>.Моргауши Моргаушск.р-на</t>
  </si>
  <si>
    <t>МУДО "Моргаушская ДШИ"</t>
  </si>
  <si>
    <t>Моргауши Моргаушскр-на</t>
  </si>
  <si>
    <t>МОУДО "Моргаушрайонная СЮТ"</t>
  </si>
  <si>
    <t>Здание Моргаушской СЮТ</t>
  </si>
  <si>
    <t>Моргауши Моргаушск.р-на</t>
  </si>
  <si>
    <t>Склад Моргаушской СЮТ</t>
  </si>
  <si>
    <t>Склад для ГСМ Моргаушской СЮТ</t>
  </si>
  <si>
    <t>Склад мат.цен.Моргаушской СЮТ</t>
  </si>
  <si>
    <t>Здание Б.Сундырского филиала</t>
  </si>
  <si>
    <t>Б.Сундырь Моргаушск.р-на</t>
  </si>
  <si>
    <t>Контейнер "Мотосервис"</t>
  </si>
  <si>
    <t>Здание кирпичное</t>
  </si>
  <si>
    <t>Здание гаража Москакасин.филиала</t>
  </si>
  <si>
    <t>д.Москакасы Моргаушск.р-на</t>
  </si>
  <si>
    <t>МОУ Моргаушская СОШ</t>
  </si>
  <si>
    <t>с Моргауши.ул.Чапаева, 39</t>
  </si>
  <si>
    <t>основное здание школы</t>
  </si>
  <si>
    <t>с.Моргауши.ул.Чапаева, 39</t>
  </si>
  <si>
    <t>здание интерната</t>
  </si>
  <si>
    <t>с Моргауши.ул.Чапаева, 41</t>
  </si>
  <si>
    <t>учебная теплица</t>
  </si>
  <si>
    <t>с,Моргауши.ул Чапаева, 39</t>
  </si>
  <si>
    <t>закрытый тир</t>
  </si>
  <si>
    <t>трансформаторная подстанция</t>
  </si>
  <si>
    <t>с.Моргауши.ул Чапаева. 39</t>
  </si>
  <si>
    <t>резервуар емк.100 куб.м.</t>
  </si>
  <si>
    <t>аерт.планировка</t>
  </si>
  <si>
    <t>с Моргауши, ул.Чапаева</t>
  </si>
  <si>
    <t>с.Моргауши, ул.Чапаева</t>
  </si>
  <si>
    <t>здание детсада "Путене"</t>
  </si>
  <si>
    <t>с Моргауши, ул Заводская</t>
  </si>
  <si>
    <t>дорожное покрытие</t>
  </si>
  <si>
    <t>Площадка для легковых автомобилей</t>
  </si>
  <si>
    <t>Спортплощадка</t>
  </si>
  <si>
    <t>с Моргауши. ул.Чапаева</t>
  </si>
  <si>
    <t>Москакасинское сельское поселения</t>
  </si>
  <si>
    <t>здание сельской администрации</t>
  </si>
  <si>
    <t>д.Москакасы Моргауш.р-на</t>
  </si>
  <si>
    <t>Здание Ахманейского ФАП</t>
  </si>
  <si>
    <t>д.Ахманеи Моргауш р-на</t>
  </si>
  <si>
    <t>сарай Ахманейского ФАП</t>
  </si>
  <si>
    <t>д Ахманеи Моргауш.р-на</t>
  </si>
  <si>
    <t>котельная Ахманейского ФАП</t>
  </si>
  <si>
    <t>здание детсада</t>
  </si>
  <si>
    <t>д.Москакасы Моргауш р-на</t>
  </si>
  <si>
    <t>Склад детсада</t>
  </si>
  <si>
    <t>д Москакасы Моргауш р-на</t>
  </si>
  <si>
    <t>Веранды игровые</t>
  </si>
  <si>
    <t>Москакасинская СОШ</t>
  </si>
  <si>
    <t>Здание Москакасинской СОШ</t>
  </si>
  <si>
    <t>Склад Москакасинской СОШ</t>
  </si>
  <si>
    <t>Орининское сельское поселение</t>
  </si>
  <si>
    <t>с.Оринино Моргаушск.р-на</t>
  </si>
  <si>
    <t>Адабайский сельский клуб</t>
  </si>
  <si>
    <t>д.Адабаи Моргаушск.р-на</t>
  </si>
  <si>
    <t>Молгачкасинский сельский клуб</t>
  </si>
  <si>
    <t>д.Молгачкасы Моргауш.р-на</t>
  </si>
  <si>
    <t>Орининский ФАП</t>
  </si>
  <si>
    <t>Адабайский ФАП</t>
  </si>
  <si>
    <t>д.Адабэи Моргаушск.р-на</t>
  </si>
  <si>
    <t>Молгачкасинский ФАП</t>
  </si>
  <si>
    <t>д Молгачкасы Моргауш.р-на</t>
  </si>
  <si>
    <t>Новое здание Адабайской ООШ</t>
  </si>
  <si>
    <t>д Адабаи Моргаушск.р-на</t>
  </si>
  <si>
    <t>Орининская СОШ</t>
  </si>
  <si>
    <t>Новое здание Орининской СОШ</t>
  </si>
  <si>
    <t>д.Падаккасы Моргаушск.р-на</t>
  </si>
  <si>
    <t>Газовая Котельная Оринин.СОШ</t>
  </si>
  <si>
    <t>д.Чамыши Моргаушск.р-на</t>
  </si>
  <si>
    <t>Здание ясли-сада "Золушка"</t>
  </si>
  <si>
    <t>д Падаккасы Моргаушск.р-на</t>
  </si>
  <si>
    <t>Теплица Орининской СОШ</t>
  </si>
  <si>
    <t>д.Падаккасы Моргаушск р-на</t>
  </si>
  <si>
    <t xml:space="preserve">Адмздание </t>
  </si>
  <si>
    <t>Склад продуктовый Оринин СОШ</t>
  </si>
  <si>
    <t>Здание Орининской СОШ</t>
  </si>
  <si>
    <t>с Оринино Моргаушск.р-на</t>
  </si>
  <si>
    <t>! 939</t>
  </si>
  <si>
    <t>2-ком жилой дом Орининской СОШ</t>
  </si>
  <si>
    <t>72.00</t>
  </si>
  <si>
    <t>2-ком.квартира Орининской СОШ</t>
  </si>
  <si>
    <t>д.Молгачкасы Моргауш р-на</t>
  </si>
  <si>
    <t>квартиры Орининской СОШ</t>
  </si>
  <si>
    <t>Сятракасинское сельское поселение</t>
  </si>
  <si>
    <t>Здание№1 МОУ Кашмашской ООШ</t>
  </si>
  <si>
    <t>д.Кашмаши Моргаушского р.</t>
  </si>
  <si>
    <t>Здание № 2</t>
  </si>
  <si>
    <t>Здание № 3</t>
  </si>
  <si>
    <t>Чувашская республика, Моргаушский район, Моргаушское сельское поселение, с.Моргауши, ул. 50 лет Октября, д 15</t>
  </si>
  <si>
    <t>Здание № 4</t>
  </si>
  <si>
    <t>Сарай хозяйственный</t>
  </si>
  <si>
    <t>Здание котельной</t>
  </si>
  <si>
    <t>Здание спортзала</t>
  </si>
  <si>
    <t>Амбар-сарай</t>
  </si>
  <si>
    <t>склад</t>
  </si>
  <si>
    <t>Здание шестилеток</t>
  </si>
  <si>
    <t>с.Оточево Моргаушского р-на</t>
  </si>
  <si>
    <t>д.Сятракасы Моргауш.р-на</t>
  </si>
  <si>
    <t>Сятракасинская СОШ</t>
  </si>
  <si>
    <t>Чувашская республика, Моргаушский район, Хорнойское сельское поселение, д.Хорной, ул. Школьная, д.17б</t>
  </si>
  <si>
    <t>Чувашская республика, Моргаушский район, Хорнойское сельское поселение, д.Хорной,ул. Школьная, д.17б</t>
  </si>
  <si>
    <t xml:space="preserve">Гараж </t>
  </si>
  <si>
    <t>Котельная с теплицей</t>
  </si>
  <si>
    <t>Амбаросклад</t>
  </si>
  <si>
    <t>Чувашская республика, Моргаушский район, Юнгинское сельское поселение, с.Юнга , ул.Центральная , д.7б</t>
  </si>
  <si>
    <t>Уличный туалет</t>
  </si>
  <si>
    <t>2-кв жилой дом Сятракасин.СОШ</t>
  </si>
  <si>
    <t>д Сятракасы Моргауш.р-на</t>
  </si>
  <si>
    <t>Новое здание Сятракасинск.СОШ</t>
  </si>
  <si>
    <t>Интернат Сятракасинской СОШ</t>
  </si>
  <si>
    <t>Котельная Сятракасинской СОШ</t>
  </si>
  <si>
    <t>Здание Ятманкинской НОШ</t>
  </si>
  <si>
    <t>д.Ятманкино Моргауш.р-на</t>
  </si>
  <si>
    <t>Котельная Ятманкинской НОШ</t>
  </si>
  <si>
    <t>Туалет Сятракасинской СОШ</t>
  </si>
  <si>
    <t>Теплица Сятракасинской СОШ</t>
  </si>
  <si>
    <t>!</t>
  </si>
  <si>
    <t>Водонапорная башня</t>
  </si>
  <si>
    <t>Теплосети</t>
  </si>
  <si>
    <t>д Сятракасы Моргэуш р-на</t>
  </si>
  <si>
    <t>Пожарный резервуар</t>
  </si>
  <si>
    <t>Очистные сооружения</t>
  </si>
  <si>
    <t>Спортивное ядро</t>
  </si>
  <si>
    <t>д.Сятракасы Моргауш р-на</t>
  </si>
  <si>
    <t>канализационные сети</t>
  </si>
  <si>
    <t>д Сятракасы Моргауш р-на</t>
  </si>
  <si>
    <t>Водопроводная сеть</t>
  </si>
  <si>
    <t>Тораевское сельское поселение</t>
  </si>
  <si>
    <t>Здание Анаткасинской НОШ-сад</t>
  </si>
  <si>
    <t>д.Анаткасы Моргаушск.р-на</t>
  </si>
  <si>
    <t>Спортзал Анаткасинской НОШ-сад</t>
  </si>
  <si>
    <t>д.Анаткасы Моргаушск р-на</t>
  </si>
  <si>
    <t>'980</t>
  </si>
  <si>
    <t>с Тораево Моргаушск.р-на</t>
  </si>
  <si>
    <t>Здание Сюткюльского ФАП</t>
  </si>
  <si>
    <t>д.Сюткюль Моргаушск.р-на</t>
  </si>
  <si>
    <t>Здание Анаткасинского ФАП</t>
  </si>
  <si>
    <t>Здание Тойшевского ФАП</t>
  </si>
  <si>
    <t>д.Тойшево Моргаушск р-на</t>
  </si>
  <si>
    <t>Здание МОУ Тораевской СОШ</t>
  </si>
  <si>
    <t>с.Тораево Моргаушск.р-на</t>
  </si>
  <si>
    <t>Квартира учителей Тораевск.СОШ</t>
  </si>
  <si>
    <t>Спортзал Тораевской СОШ</t>
  </si>
  <si>
    <t>с Тораево Моргаушск р-на</t>
  </si>
  <si>
    <t>Здание котельной Тораевской СОШ</t>
  </si>
  <si>
    <t>Топочная Тораевской СОШ</t>
  </si>
  <si>
    <t>Хорнойская сельская администрация</t>
  </si>
  <si>
    <t>д.Хорной Моргаушск.р-на</t>
  </si>
  <si>
    <t>Сарай</t>
  </si>
  <si>
    <t>Гойгильдинский ФАП</t>
  </si>
  <si>
    <t>с.Тойгипьдино Морг.р-на</t>
  </si>
  <si>
    <t>Амбар Тойгильдинского ФАП</t>
  </si>
  <si>
    <t>с,Тойгильдино Морг.р-на</t>
  </si>
  <si>
    <t>Хорнойский ФАП</t>
  </si>
  <si>
    <t>д.Хорнои Моргаушск.р-на</t>
  </si>
  <si>
    <t>Здание Хорнойской ООШ № 2</t>
  </si>
  <si>
    <t>Здание Хорнойской ООШ № 3</t>
  </si>
  <si>
    <t>д Хорной Моргаушск.р-на</t>
  </si>
  <si>
    <t>Учебная мастерская</t>
  </si>
  <si>
    <t>д Хорион Моргаушск р-на</t>
  </si>
  <si>
    <t>Здание столовой Хорнойской ООШ</t>
  </si>
  <si>
    <t>Хозсарай Хорнойской ООШ</t>
  </si>
  <si>
    <t>Амбар Хорнойской ООШ № 1</t>
  </si>
  <si>
    <t>Котельная Хорнойской ООШ</t>
  </si>
  <si>
    <t>МОУ Тойгильдинская СОШ</t>
  </si>
  <si>
    <t>Здание Тойгильдинской СОШ</t>
  </si>
  <si>
    <t>с Тойгильдино Моргауш.р-на</t>
  </si>
  <si>
    <t>Здание Котельной Тойгильд.СОШ</t>
  </si>
  <si>
    <t>Теплица Тойгипьдинской СОШ</t>
  </si>
  <si>
    <t>с.Тойгильдино Моргауш.р-на</t>
  </si>
  <si>
    <t>Хозсарай Тойгильдинской СОШ</t>
  </si>
  <si>
    <t>с.Тойгипьдино Моргауш.р-на</t>
  </si>
  <si>
    <t>Изгородь мет Тойгильдинской СОШ</t>
  </si>
  <si>
    <t>гараж Тойгильдинской СОШ</t>
  </si>
  <si>
    <t>Здание мастерской Тойгильд.СОШ</t>
  </si>
  <si>
    <t>Здание ясли-сада "Аленушка"</t>
  </si>
  <si>
    <t>Чуманкасинское сельское поселение</t>
  </si>
  <si>
    <t>Здание столовой</t>
  </si>
  <si>
    <t>Здание кухни</t>
  </si>
  <si>
    <t>Овощехоанилище</t>
  </si>
  <si>
    <t>Амбар</t>
  </si>
  <si>
    <t>д.Ягаткасы Моргаушского р.</t>
  </si>
  <si>
    <t>Чуманкасинская СОШ</t>
  </si>
  <si>
    <t>Здание Чуманкасинской СОШ</t>
  </si>
  <si>
    <t>д Одаркино Моргаушск.р-на</t>
  </si>
  <si>
    <t>Здание библиотеки Чуманкас.СОШ</t>
  </si>
  <si>
    <t>д.Одаркино Моргаушск.р-на</t>
  </si>
  <si>
    <t>Здание интерната Чуманкас СОШ</t>
  </si>
  <si>
    <t>Хозкорпус Чуманкасинской СОШ</t>
  </si>
  <si>
    <t>Здание детсада</t>
  </si>
  <si>
    <t>д.Одаркино Моргаушск р-на</t>
  </si>
  <si>
    <t>Здание котельной Чуманкас.СОШ</t>
  </si>
  <si>
    <t>Амбар Чуманкасинской СОШ</t>
  </si>
  <si>
    <t>Колодец Чуманкасинской СОШ</t>
  </si>
  <si>
    <t>Туалет Чуманкасинской СОШ</t>
  </si>
  <si>
    <t>Шатьмапосинское сельское поселение</t>
  </si>
  <si>
    <t>д.Шатьмапоси Моргауш.р-на</t>
  </si>
  <si>
    <t>с.Тиуши Моргаушского р-на</t>
  </si>
  <si>
    <t>Здание Тиушского ФАП</t>
  </si>
  <si>
    <t>Сарай Тиушского ФАП</t>
  </si>
  <si>
    <t>Туалет Тиушского ФАП</t>
  </si>
  <si>
    <t>Пристрой к сараю Тиушского ФАП</t>
  </si>
  <si>
    <t>Подвал Тиушского ФАП</t>
  </si>
  <si>
    <t>МОУ Тиушская СОШ</t>
  </si>
  <si>
    <t>Здание начальных классов ТСОШ</t>
  </si>
  <si>
    <t>Здание столовой и мастерской</t>
  </si>
  <si>
    <t>Здание Тиушской СОШ</t>
  </si>
  <si>
    <t>с Тиуши Моргаушского р-на</t>
  </si>
  <si>
    <t>Котельная Тиушской СОШ</t>
  </si>
  <si>
    <t>Теплица Тиушской СОШ</t>
  </si>
  <si>
    <t>Склад Тиушской СОШ</t>
  </si>
  <si>
    <t>Квартира учителей Тиушской СОШ</t>
  </si>
  <si>
    <t>Артезианская скважина</t>
  </si>
  <si>
    <t>Шатьмапосинская ООШ</t>
  </si>
  <si>
    <t>Здание Шатьмапосинской ООШ</t>
  </si>
  <si>
    <t>д.Шатьмапоси Моргауцуэ-на</t>
  </si>
  <si>
    <t>Гараж и котельная Шатьмап.ООШ</t>
  </si>
  <si>
    <t>Ограждение Шатьмап.ООШ 400 м</t>
  </si>
  <si>
    <t>Мастерская и гараж на 2 места</t>
  </si>
  <si>
    <t>д Шатьмапоси Моргауш.р-на</t>
  </si>
  <si>
    <t>Теплица Шатьмапосинской ООШ</t>
  </si>
  <si>
    <t>д Шатьмапоси Моргауш.ргна</t>
  </si>
  <si>
    <t>Овощехранилище Шатьмалос.ООШ</t>
  </si>
  <si>
    <t>Овощехранилище Шатьмапос.ООШ</t>
  </si>
  <si>
    <t>Юнгинское сельское поселение</t>
  </si>
  <si>
    <t>с.Юнга Моргаушского р-на</t>
  </si>
  <si>
    <t>с,Юнга Моргаушского р-на</t>
  </si>
  <si>
    <t>д.Кубасы Моргаушск. Р-на</t>
  </si>
  <si>
    <t>Пристрой</t>
  </si>
  <si>
    <t>д.Кубасы Моргаушск Р-на</t>
  </si>
  <si>
    <t>здание Кубасинского ФАП</t>
  </si>
  <si>
    <t>здание Первомайского ФАП</t>
  </si>
  <si>
    <t>д.Выселка 1 мая</t>
  </si>
  <si>
    <t>МОУ Юнгинская СОШ</t>
  </si>
  <si>
    <t>новое здание Юнгинской СОШ</t>
  </si>
  <si>
    <t>сарай 2-кв дома</t>
  </si>
  <si>
    <t>баня 2-кв дома</t>
  </si>
  <si>
    <t>гараж</t>
  </si>
  <si>
    <t>газовая котельная</t>
  </si>
  <si>
    <t>Юськасинское сельское поселение</t>
  </si>
  <si>
    <t>Здание Панклейской школы № 1</t>
  </si>
  <si>
    <t>д Нижние Панклеи Морг.р-на</t>
  </si>
  <si>
    <t>Здание Панклейской школы № 2</t>
  </si>
  <si>
    <t>д.Нижние Панклеи Морг.р-на</t>
  </si>
  <si>
    <t>Здание Панклейской школы № 3</t>
  </si>
  <si>
    <t>Амбар Панклейской ООШ</t>
  </si>
  <si>
    <t>Сарай Панклейской ООШ</t>
  </si>
  <si>
    <t>Туалет Панклейской ООШ</t>
  </si>
  <si>
    <t>д.Нижние Панклеи Морг р-на</t>
  </si>
  <si>
    <t>Квартира учителей Панкл.ООШ</t>
  </si>
  <si>
    <t>Здание МОУ Мадикской НОШ</t>
  </si>
  <si>
    <t>д.Старые МадикиМорг.р-на</t>
  </si>
  <si>
    <t>Сарай начальной школы</t>
  </si>
  <si>
    <t>МОУ Юськасинская СОШ</t>
  </si>
  <si>
    <t>с Юськасы Моргаушского</t>
  </si>
  <si>
    <t>здание школы</t>
  </si>
  <si>
    <t>с.Юськасы Моргаушского</t>
  </si>
  <si>
    <t>Погреб</t>
  </si>
  <si>
    <t>сарай хозяйственный</t>
  </si>
  <si>
    <t>Здание Вурманкасинской НОШ</t>
  </si>
  <si>
    <t>д.Вурманкасы Моргаушск.р</t>
  </si>
  <si>
    <t>сараи хозяйственный</t>
  </si>
  <si>
    <t>автогараж</t>
  </si>
  <si>
    <t>игровая площадка</t>
  </si>
  <si>
    <t>Изгородь МОУ Юськасинской СОШ</t>
  </si>
  <si>
    <t>Ярабайкасинское сельское поселение</t>
  </si>
  <si>
    <t>МОУ Акрамовская ООШ</t>
  </si>
  <si>
    <t>с.Акрамово Моргаушского р</t>
  </si>
  <si>
    <t>здание столовой школы</t>
  </si>
  <si>
    <t>МДОУ Шоркасинская школа-сад</t>
  </si>
  <si>
    <t>д.Шоркасы Моргаушского р.</t>
  </si>
  <si>
    <t>Здание школы-сада № 2</t>
  </si>
  <si>
    <t>Зданиие Акрамовского ФАП</t>
  </si>
  <si>
    <t>Здание Шоркасинского ФАП</t>
  </si>
  <si>
    <t>Здание Сыбайкасинского ФАП</t>
  </si>
  <si>
    <t>д.Сыбайкасы Моргауш.р-на</t>
  </si>
  <si>
    <t>Здание Сыбайкасинской ООШ</t>
  </si>
  <si>
    <t>д.Сыбайкасы Моргэуш.р-на</t>
  </si>
  <si>
    <t>Ярабайкасинская СОШ</t>
  </si>
  <si>
    <t>Здание Ярабайкасинской СОШ</t>
  </si>
  <si>
    <t>д.Ярабайкасы Моргауш.р-на</t>
  </si>
  <si>
    <t>Здание столовой Ярабайк.СОШ</t>
  </si>
  <si>
    <t>Здание-пристрой Ярабайкас.СОШ</t>
  </si>
  <si>
    <t>Теплица Ярабайкасинской СОШ</t>
  </si>
  <si>
    <t>Сарай Ярабайкасинской СОШ</t>
  </si>
  <si>
    <t>Ярославское сельское поселение</t>
  </si>
  <si>
    <t>д.Я рославка Моргауш.р-на</t>
  </si>
  <si>
    <t>с.Чемеево Моргаушского р</t>
  </si>
  <si>
    <t>Здание Чемееаского ФАП</t>
  </si>
  <si>
    <t>д Чемеево Моргауш.р-на</t>
  </si>
  <si>
    <t>МОУ Нискасинская СОШ</t>
  </si>
  <si>
    <t>здание МОУ Нискасинской СОШ</t>
  </si>
  <si>
    <t>д.Нискасы Моргаушр-на</t>
  </si>
  <si>
    <t>Гараж Нискасинской СОШ</t>
  </si>
  <si>
    <t>д Нискасы Моргауш.р-на</t>
  </si>
  <si>
    <t>3-кв жилой дом</t>
  </si>
  <si>
    <t>д.Нискасы Моргауш.р-на</t>
  </si>
  <si>
    <t>здание интерната Нискасин.СОШ</t>
  </si>
  <si>
    <t>хозсклад Нискасинской СОШ</t>
  </si>
  <si>
    <t>здание д/с "Улыбка"</t>
  </si>
  <si>
    <t>хозяйственный сарай</t>
  </si>
  <si>
    <t>МУЗ "Моргаушская ЦРБ"</t>
  </si>
  <si>
    <t>Здание терап.отделения № 2</t>
  </si>
  <si>
    <t>Молочная кухня</t>
  </si>
  <si>
    <t>с,Моргауши Моргаушск.р-на</t>
  </si>
  <si>
    <t>Административный корпус</t>
  </si>
  <si>
    <t>Здание столярное</t>
  </si>
  <si>
    <t>Одноквартирный жилой дом</t>
  </si>
  <si>
    <t>Гараж на 7 автомашин</t>
  </si>
  <si>
    <t>Чувашская республика, Моргаушский район, Моргаушское сельское поселение, с.Моргауши.</t>
  </si>
  <si>
    <t>Чувашская республика, Моргаушский район, Ярабайкасинское сельское поселение, с. Акрамово</t>
  </si>
  <si>
    <t>Чувашская республика, Моргаушский район, Ярабайкасинское сельское поселение, д. Ярабайкасы</t>
  </si>
  <si>
    <t>Чувашская республика, Моргаушский район, Ярабайкасинское сельское поселение, д. Сыбаи</t>
  </si>
  <si>
    <t>Чувашская республика, Моргаушский район, Юськасинское сельское поселение, д. Мадики</t>
  </si>
  <si>
    <t>Чувашская республика, Моргаушский район, Тораевское сельское поселение, д. Анаткасы</t>
  </si>
  <si>
    <t>Чувашская республика, Моргаушский район, Ярославское сельское поселение, д. Ярославка</t>
  </si>
  <si>
    <t>Забор</t>
  </si>
  <si>
    <t xml:space="preserve">Туалет </t>
  </si>
  <si>
    <t xml:space="preserve">Склад металлический </t>
  </si>
  <si>
    <t>Гараж для л\авт</t>
  </si>
  <si>
    <t>Газовая котельн.</t>
  </si>
  <si>
    <t>Цех по досборке сельхозмашин</t>
  </si>
  <si>
    <r>
      <t>Склад на 500 м</t>
    </r>
    <r>
      <rPr>
        <vertAlign val="superscript"/>
        <sz val="12"/>
        <color indexed="8"/>
        <rFont val="Times New Roman"/>
        <family val="1"/>
      </rPr>
      <t>2</t>
    </r>
  </si>
  <si>
    <t>Чувашская республика, Моргаушский район, Моргаушское сельское поселение, с.Моргауши, ул. 50 лет Октября, д 25</t>
  </si>
  <si>
    <t xml:space="preserve">Чувашская республика, Моргаушский район, Моргаушское сельское поселение, с.Моргауши, ул. Чапаева, д </t>
  </si>
  <si>
    <t>Блочномодульная котельная</t>
  </si>
  <si>
    <t>Миникотельные 1,2,3</t>
  </si>
  <si>
    <t>Антинакипное устройство</t>
  </si>
  <si>
    <t>Теплосеть котельной № 2</t>
  </si>
  <si>
    <t xml:space="preserve">Электролиния  </t>
  </si>
  <si>
    <t>Чувашская республика, Моргаушский район, Большесундырское сельское поселение,с.Б.Сундырь</t>
  </si>
  <si>
    <t>Чувашская республика, Моргаушский район, Большесундырское сельское поселение,с.Б.Сундырь ул. Советская</t>
  </si>
  <si>
    <t>Чувашская республика, Моргаушский район, Большесундырское сельское поселение, с.Б.Сундырь,ул.Новая д.1А,7А,11А.</t>
  </si>
  <si>
    <t>Чувашская республика, Моргаушский район, Большесундырское сельское поселение, с.Б.Сундырь ул. Новая ,котельная №5</t>
  </si>
  <si>
    <t xml:space="preserve">Чувашская республика, Моргаушский район, Большесундырское сельское поселение, с. Б.Сундырь </t>
  </si>
  <si>
    <t>Чувашская Республика, Моргаушский район, Большесундырское сельское поселение, с. Большой Сундырь, ул. Ленина, д.85</t>
  </si>
  <si>
    <t>Прачечная скважина</t>
  </si>
  <si>
    <t>Щитовой дом квартиры</t>
  </si>
  <si>
    <t>Туалет Моргаушской ЦРБ</t>
  </si>
  <si>
    <t>Новое здание Моргаушской ЦРБ</t>
  </si>
  <si>
    <t>т</t>
  </si>
  <si>
    <t>Стоматологическая поликлиника</t>
  </si>
  <si>
    <t>с.Моргауши,ул Чапаева.51-а</t>
  </si>
  <si>
    <t>квартира на 3 семьи</t>
  </si>
  <si>
    <t>с.Моргауши, ул.Чапаева, 51-а</t>
  </si>
  <si>
    <t>Квартира на 5 семей</t>
  </si>
  <si>
    <t>с.Моргауши,ул.Чапаева,51-а</t>
  </si>
  <si>
    <t>Хозяйственный и прод склад</t>
  </si>
  <si>
    <t>Амбулатория</t>
  </si>
  <si>
    <t>Здание Кадикасинской СВА</t>
  </si>
  <si>
    <t>а Кадикасы Моргаушск.р-на</t>
  </si>
  <si>
    <t>Здание Александровской СВА</t>
  </si>
  <si>
    <t>.Алексадроаское Морг р-на</t>
  </si>
  <si>
    <t>Здание Ярабайкасинской СВА</t>
  </si>
  <si>
    <t>д. Ярабаикасы Моргауш р-на</t>
  </si>
  <si>
    <t>Здание Тренысинской СВА</t>
  </si>
  <si>
    <t>д.Тренькино Моргауикр-на</t>
  </si>
  <si>
    <t>Здание Нискасинской СВА</t>
  </si>
  <si>
    <t>д.Нискасы Моргаушского р-на</t>
  </si>
  <si>
    <t>Здание Большекарачкинской СВА</t>
  </si>
  <si>
    <t>.Б.Карачкино Моргауш р-на</t>
  </si>
  <si>
    <t>Здание котельной Б.Карачк.СВА</t>
  </si>
  <si>
    <t>.Б.Карачкино Моргауш.р-на</t>
  </si>
  <si>
    <t>Здание Москакасинской СВА</t>
  </si>
  <si>
    <t>Здание Шатьмалосинской СВА</t>
  </si>
  <si>
    <t>Артезианская скважина Морг.ЦРБ</t>
  </si>
  <si>
    <t>Дымовая труба</t>
  </si>
  <si>
    <t>Водопроводы</t>
  </si>
  <si>
    <t>Паропровод</t>
  </si>
  <si>
    <t>Тораеаская участковая больница</t>
  </si>
  <si>
    <t>с.Тораево Моргаушского р-на</t>
  </si>
  <si>
    <t>здание амбулатории Тораевской УБ</t>
  </si>
  <si>
    <t>общежитие Тораевской участ.больн.</t>
  </si>
  <si>
    <t>Хозсарай Тораевской участ.больн.</t>
  </si>
  <si>
    <t>с,Тораево Моргаушского р-на</t>
  </si>
  <si>
    <t>Главный корпус больницы</t>
  </si>
  <si>
    <t>с Тораево Моргаушского р-на</t>
  </si>
  <si>
    <t>Туалет Тораеаской участ,больницы</t>
  </si>
  <si>
    <t>Прачечная Тораевской уч.больн.</t>
  </si>
  <si>
    <t>Хозяйственный корпус Тораев.уч.б.</t>
  </si>
  <si>
    <t>Юськасинская участковая больн.</t>
  </si>
  <si>
    <t>д.Юськасы Моргаушск.р-на</t>
  </si>
  <si>
    <t>Стационар Юськасинской уч.больн.</t>
  </si>
  <si>
    <t>Амбулатория Юськасинской уч.б.</t>
  </si>
  <si>
    <t>Амбар Юськасинской участ больн.</t>
  </si>
  <si>
    <t>Конюшня</t>
  </si>
  <si>
    <t>д Юськасы Моргаушск.р-на</t>
  </si>
  <si>
    <t>Баня и прачечная</t>
  </si>
  <si>
    <t>Сарай Юськасинской уч.бопьницы</t>
  </si>
  <si>
    <t>Туалет Юськасинской участ.Больн</t>
  </si>
  <si>
    <t>МУ 3 "Моргаушская райбольница №2</t>
  </si>
  <si>
    <t>Поликлиника</t>
  </si>
  <si>
    <t>Здание неврологического отдел.</t>
  </si>
  <si>
    <t>Здание терапевтического отдел.</t>
  </si>
  <si>
    <t>Мастерская</t>
  </si>
  <si>
    <t>Склад Моргауш.райбольница №2</t>
  </si>
  <si>
    <t>Склад Моргауш,райбольница №2</t>
  </si>
  <si>
    <t>с.БСундырь Моргауш.р-на</t>
  </si>
  <si>
    <t>Конюшня с сараем</t>
  </si>
  <si>
    <t>Здание бывшей бухгалтерии</t>
  </si>
  <si>
    <t>с.Б.Сундырь Моргауш,р-на</t>
  </si>
  <si>
    <t>Пищеблок</t>
  </si>
  <si>
    <t>Основной продуктовый склад</t>
  </si>
  <si>
    <t>Прачечная с котельной</t>
  </si>
  <si>
    <t>Здание скорой помощи</t>
  </si>
  <si>
    <t>Склад скорой помощи</t>
  </si>
  <si>
    <t>Здание инфекционного отделения</t>
  </si>
  <si>
    <t>Здание хирургического корпуса</t>
  </si>
  <si>
    <t>Здание баклаборатории</t>
  </si>
  <si>
    <t>башня водонапорная</t>
  </si>
  <si>
    <t>197Э</t>
  </si>
  <si>
    <t>Водопровод</t>
  </si>
  <si>
    <t>с Б Сундырь Моргаущ р-на</t>
  </si>
  <si>
    <t>Колонки водоразд.</t>
  </si>
  <si>
    <t>Теплотрасса</t>
  </si>
  <si>
    <t>Моргаушский РОВД</t>
  </si>
  <si>
    <t>Адм здание РОВД</t>
  </si>
  <si>
    <t>с.Моргауши ул Гагарина.б</t>
  </si>
  <si>
    <t>здание гаража РОВД</t>
  </si>
  <si>
    <t>с.Моргауши ул.Гагарина.6</t>
  </si>
  <si>
    <t>Итого</t>
  </si>
  <si>
    <t>МП по МТС "Моргаушскагропромснаб"</t>
  </si>
  <si>
    <t>Контора</t>
  </si>
  <si>
    <t>Склад 500 кв.м.</t>
  </si>
  <si>
    <t>19S3</t>
  </si>
  <si>
    <t>Цех по сборке с\х машин</t>
  </si>
  <si>
    <t>198Э</t>
  </si>
  <si>
    <t>Польский склад</t>
  </si>
  <si>
    <t>Гараж для автомашин</t>
  </si>
  <si>
    <t>Крытый навес</t>
  </si>
  <si>
    <t>трансформаторная</t>
  </si>
  <si>
    <t>Газовая котельная</t>
  </si>
  <si>
    <t>88.9</t>
  </si>
  <si>
    <t>Вагон-магазин</t>
  </si>
  <si>
    <t>будка охранника</t>
  </si>
  <si>
    <t>МУП ЖКХ "Моргаушское"</t>
  </si>
  <si>
    <t>Баня коммунальная</t>
  </si>
  <si>
    <t>Склад</t>
  </si>
  <si>
    <t>Котельная Ярабайкасы</t>
  </si>
  <si>
    <t>Теплица</t>
  </si>
  <si>
    <t>Жилой дом</t>
  </si>
  <si>
    <t>МУП Сундырское ЖКХ</t>
  </si>
  <si>
    <t>Котельная</t>
  </si>
  <si>
    <t>Котельная фабрики</t>
  </si>
  <si>
    <t>Миникотельная</t>
  </si>
  <si>
    <t>Водобашня</t>
  </si>
  <si>
    <t>д.В Олгаши Моргаушск.р-на</t>
  </si>
  <si>
    <t>д.Шупоси Моргаушского р-на</t>
  </si>
  <si>
    <t>д.Вомбакасы Моргаушскр-на</t>
  </si>
  <si>
    <t>д.Токшики Моргаушск.р-на</t>
  </si>
  <si>
    <t>с,Б.Сундырь Моргауш.р-на</t>
  </si>
  <si>
    <t>Водопровод центральный</t>
  </si>
  <si>
    <t>Водопровод ул.Горького</t>
  </si>
  <si>
    <t>водопровод д.Шупоси</t>
  </si>
  <si>
    <t>Водопровод по ул. Новая</t>
  </si>
  <si>
    <t>с,Б.Сундырь Моргауш р-на</t>
  </si>
  <si>
    <t>Насосная станция РТП</t>
  </si>
  <si>
    <t>Насосная станция</t>
  </si>
  <si>
    <t>с.Б Сундырь Moprayju.p-на</t>
  </si>
  <si>
    <t>Пилорама</t>
  </si>
  <si>
    <t>контора</t>
  </si>
  <si>
    <t>теплосеть школы</t>
  </si>
  <si>
    <t>Теплотрасса фабричная</t>
  </si>
  <si>
    <t>Теплотрасса по ул,Советская</t>
  </si>
  <si>
    <t>Электроподстанция 100</t>
  </si>
  <si>
    <t>Электроподстанция 30</t>
  </si>
  <si>
    <t>Электроподстанция 60</t>
  </si>
  <si>
    <t>Трансформатор</t>
  </si>
  <si>
    <t>Мачтовая Трансформаторная подст-я</t>
  </si>
  <si>
    <t>трансформаторная подстанция ТМ-60</t>
  </si>
  <si>
    <t>Уличная воздушная линия</t>
  </si>
  <si>
    <t>с.Моргауши, ул.Мира, д.6</t>
  </si>
  <si>
    <t>с.Моргауши.ул Чапаева, 37</t>
  </si>
  <si>
    <t>с.Моргауши,ул.Чапаева, 37</t>
  </si>
  <si>
    <t>МУП "Рынок "Моргаушский"</t>
  </si>
  <si>
    <t>Здание рынка</t>
  </si>
  <si>
    <t>с.Моргауши, ул Чапаева, 44а</t>
  </si>
  <si>
    <t>итого по предприятиям</t>
  </si>
  <si>
    <t>Всего</t>
  </si>
  <si>
    <t>Баня с.Моргауши</t>
  </si>
  <si>
    <t>Котельная №1</t>
  </si>
  <si>
    <t>Котельная №2</t>
  </si>
  <si>
    <t>Котельная №3</t>
  </si>
  <si>
    <t>Котельная №4</t>
  </si>
  <si>
    <t xml:space="preserve">Котельная Акрамово </t>
  </si>
  <si>
    <t>Котельная Анаткасы</t>
  </si>
  <si>
    <t>Котельная Ярославка</t>
  </si>
  <si>
    <t xml:space="preserve">Автономная модульная котельная РДК </t>
  </si>
  <si>
    <t>Автономная модульная котельная Сыбайкасы</t>
  </si>
  <si>
    <t>Автономная модульная котельная Старые Мадики</t>
  </si>
  <si>
    <t>Административное здание</t>
  </si>
  <si>
    <t>Водонапорная башня №1</t>
  </si>
  <si>
    <t xml:space="preserve">Уличная воздушная линия </t>
  </si>
  <si>
    <t>Трансформаторная подстанция №1</t>
  </si>
  <si>
    <t>Трансформаторная подстанция №2</t>
  </si>
  <si>
    <t>Трансформаторная подстанция №3</t>
  </si>
  <si>
    <t>Трансформаторная подстанция №4</t>
  </si>
  <si>
    <t>Котельная Мадики</t>
  </si>
  <si>
    <t>Котельные Сыбаи</t>
  </si>
  <si>
    <t xml:space="preserve">Водонапорная башня №2 </t>
  </si>
  <si>
    <t xml:space="preserve">Водонапорная башня №3 </t>
  </si>
  <si>
    <t>Водонапорная башня №4</t>
  </si>
  <si>
    <t xml:space="preserve">Водонапорная башня №5 </t>
  </si>
  <si>
    <t>Водопроводная сеть от водонапорной башни №2, №3</t>
  </si>
  <si>
    <t>Водопроводная сеть от водонапорной башни №4</t>
  </si>
  <si>
    <t>Трансформаторная подстанция №5</t>
  </si>
  <si>
    <t>Трансформаторная подстанция №6</t>
  </si>
  <si>
    <t>Теплотрасса от котельной №3</t>
  </si>
  <si>
    <t>ЧР, Моргаушский р-н, с. Моргауши ул. 50 лет Октября</t>
  </si>
  <si>
    <t>ЧР, Моргаушский р-н, с. Моргауши ул. Гагарина</t>
  </si>
  <si>
    <t>ЧР, Моргаушский р-н, с. Моргауши ул.50 лет Октября д.30а</t>
  </si>
  <si>
    <t>ЧР, Моргаушский р-н, с. Моргауши ул. Чапаева д.5</t>
  </si>
  <si>
    <t>ЧР, Моргаушский р-н, с. Моргауши ул.Восточная</t>
  </si>
  <si>
    <t>ЧР, Моргаушский р-н ЧРМоргаушский р-н, с. Акрамово</t>
  </si>
  <si>
    <t>ЧР, Моргаушский р-н, д.Ярабайкасы</t>
  </si>
  <si>
    <t>ЧР, Моргаушский р-н, д.Аанаткасы</t>
  </si>
  <si>
    <t>ЧР, Моргаушский р-н, д.Ярославка</t>
  </si>
  <si>
    <t xml:space="preserve">ЧР, Моргаушский р-н, с. Моргауши ул. Мира д.6а </t>
  </si>
  <si>
    <t>ЧР, Моргаушский р-н, д. Сыбайкасы ул.Школьная д.1</t>
  </si>
  <si>
    <t>ЧР, Моргаушский р-н, д. Старые Мадики ул.Школьная д.11</t>
  </si>
  <si>
    <t xml:space="preserve">МУП БТИ </t>
  </si>
  <si>
    <t>Нежилое помещение</t>
  </si>
  <si>
    <t>Чувашская республика, Моргаушский район, Моргаушское сельское поселение, с.Моргауши. ул.Чапаева, 59</t>
  </si>
  <si>
    <t>Склад0сарай Вурманкасинского ФАП</t>
  </si>
  <si>
    <t>Обвязка на 20х резервуар.</t>
  </si>
  <si>
    <t>Линия ЛПС06</t>
  </si>
  <si>
    <t>30х кв. дом</t>
  </si>
  <si>
    <t>20х кв. дом учителей</t>
  </si>
  <si>
    <t>20х классн. помещ. школы</t>
  </si>
  <si>
    <t>30х кв. здания</t>
  </si>
  <si>
    <t>Квартира 30х комнатная</t>
  </si>
  <si>
    <t>Сарай 20х кв. дома</t>
  </si>
  <si>
    <t>Баня 20х кв. дома</t>
  </si>
  <si>
    <t>Амбар0сарай Панклейской. школы</t>
  </si>
  <si>
    <t>Здание школы 0 д/с</t>
  </si>
  <si>
    <t>ЧР, Моргаушский р-н, с. Моргауши ул. Коммунальная</t>
  </si>
  <si>
    <t>ЧР, Моргаушский р-н, с. Моргауши ул.Коммунальная д.2</t>
  </si>
  <si>
    <t>ЧР, Моргаушский р-н, с. Моргауши ул.Коммунальная</t>
  </si>
  <si>
    <t xml:space="preserve">ЧР, Моргаушский р-н, с. Моргауши ул. 50 лет Октября </t>
  </si>
  <si>
    <t>ЧР, Моргаушский р-н, с. Моргауши ул. 50 лет Октября д23(ориентир)</t>
  </si>
  <si>
    <t xml:space="preserve">ЧР, Моргаушский р-н, с. Моргауши </t>
  </si>
  <si>
    <t xml:space="preserve">ЧР, Моргаушский р-н, с. Моргауши, Котельная №1-ул.Ленина </t>
  </si>
  <si>
    <t xml:space="preserve">ЧР, Моргаушский р-н, с. Моргауши ул.50 лет Октября </t>
  </si>
  <si>
    <t>ЧР, Моргаушский р-н, с. Моргауши ул.50 лет Октября</t>
  </si>
  <si>
    <t xml:space="preserve">ЧР, Моргаушский р-н, д. Старые Мадики ул.Школьная д.11а </t>
  </si>
  <si>
    <t>ЧР, Моргаушский р-н, д. Сыбайкасы ул.Школьная д.1а</t>
  </si>
  <si>
    <t>ЧР, Моргаушский р-н, с. Моргауши ул. Мира</t>
  </si>
  <si>
    <t>ЧР, Моргаушский р-н, с. Моргауши ул. Заводская</t>
  </si>
  <si>
    <t>ЧР, Моргаушский р-н, с. Моргауши ул. 50 лет октября</t>
  </si>
  <si>
    <t xml:space="preserve">ЧР, Моргаушский р-н, с. Моргауши ул.Мира </t>
  </si>
  <si>
    <t>ЧР, Моргаушский р-н, с. Моргауши ул.Заводская</t>
  </si>
  <si>
    <t>ЧР, Моргаушский р-н, с. Моргауши ул. Красная площадь</t>
  </si>
  <si>
    <t>ЧР, Моргаушский р-н, с.Моргауши ул.50 лет Октября</t>
  </si>
  <si>
    <t>ЧР, Моргаушский р-н, с.моргауши ул.Коммунальная, д.1</t>
  </si>
  <si>
    <t>ЧР, Моргаушский р-н, с.Моргауши ул Чапаева</t>
  </si>
  <si>
    <t>-</t>
  </si>
  <si>
    <t>Теплотрасса по ул. Новая</t>
  </si>
  <si>
    <t>Теплотрасса д. Тренькино</t>
  </si>
  <si>
    <t>Теплотрасса к РБ №2</t>
  </si>
  <si>
    <t>ГНС</t>
  </si>
  <si>
    <t>канапизационный коллектор РБ №2</t>
  </si>
  <si>
    <t>Электроподстанция 250</t>
  </si>
  <si>
    <t>Электроподстанция КТП-16КВА</t>
  </si>
  <si>
    <t>Адмздание</t>
  </si>
  <si>
    <t>Глава администрации Моргаушского района</t>
  </si>
  <si>
    <t>Иванов Ю.А.</t>
  </si>
  <si>
    <t>Моргаушского района</t>
  </si>
  <si>
    <t xml:space="preserve">Глава администрации                   </t>
  </si>
  <si>
    <t>Ю.А. Иванов</t>
  </si>
  <si>
    <t>Остаточная 
стоимость на
01.01.2008
(тыс. руб.)</t>
  </si>
  <si>
    <t>Здание МОУ Оточевская ООШ</t>
  </si>
  <si>
    <t>Остаточная 
стоимость на
01.04.2008
(тыс. руб.)</t>
  </si>
  <si>
    <t>Остаточная 
стоимость на
01.07.2008
(тыс. руб.)</t>
  </si>
  <si>
    <t>Остаточная 
стоимость на
01.10.2008
(тыс. руб.)</t>
  </si>
  <si>
    <t>Остаточная 
стоимость на
01.01.2009
(тыс. руб.)</t>
  </si>
  <si>
    <t>Остаточная 
стоимость на
01.010.2008
(тыс. руб.)</t>
  </si>
  <si>
    <t>Остаточная 
стоимость на
01.04.2009
(тыс. руб.)</t>
  </si>
  <si>
    <t>Остаточная 
стоимость на
01.07.2009
(тыс. руб.)</t>
  </si>
  <si>
    <t>Гараж  страхобой больничной кассы</t>
  </si>
  <si>
    <t>контора предприятия МУКЗП</t>
  </si>
  <si>
    <t>Гараж МУКЗП</t>
  </si>
  <si>
    <t>МУП БТИ</t>
  </si>
  <si>
    <t>Офис</t>
  </si>
  <si>
    <t>с.Моргауши, ул Чапаева,</t>
  </si>
  <si>
    <t>с.Моргауши, ул.Мира, д.8</t>
  </si>
  <si>
    <t>Здание ФСК "Сывлах"</t>
  </si>
  <si>
    <t>Остаточная 
стоимость на
01.01.2010
(тыс. руб.)</t>
  </si>
  <si>
    <t>Сведения 
о результатах инвентаризации муниципальной собственности, расположенной на территории Моргаушского района 
по состоянию на "01" января 2010 г.</t>
  </si>
  <si>
    <t>Остаточная 
стоимость на
01.10.2010
(тыс. руб.)</t>
  </si>
  <si>
    <t>Здание дома спорта</t>
  </si>
  <si>
    <t>СВЕДЕНИЯ
об объектах недвижимости (здания, помещения, сооружения),
учтенных в Реестре муниципального имущества и расположенных на территории 
Моргаушского района Чувашской Республики по состоянию на "01" января 2013 г.</t>
  </si>
  <si>
    <t>Чувашская республика, Моргаушский район, Чуманкасинское сельское поселение, д.Одаркино, ул.Центральная, д.3а.</t>
  </si>
  <si>
    <t>Чувашская республика, Моргаушский район, Моргапушское сельское поселение,  д. Сюрлатри, ул. Молодежная, 7а</t>
  </si>
  <si>
    <t>Гараж с теплицей</t>
  </si>
  <si>
    <t>Нежилое здание</t>
  </si>
  <si>
    <t>Стрелковый тир</t>
  </si>
  <si>
    <t>Противопожарная емкость</t>
  </si>
  <si>
    <t>Электроснабжение объектов недвижимости МУЗ "Моргаушская РБ №2"</t>
  </si>
  <si>
    <t>Чувашская республика, Моргаушский район, с. Большой Сундырь, ул. Ленина</t>
  </si>
  <si>
    <t>МБОУ Москакасинская СОШ</t>
  </si>
  <si>
    <t>МБОУ Моргаушская СОШ</t>
  </si>
  <si>
    <t>МБОУ Большесундырская СОШ</t>
  </si>
  <si>
    <t>МБОУ Ильинская СОШ</t>
  </si>
  <si>
    <t>МБОУ Калайкасинская СОШ</t>
  </si>
  <si>
    <t>МБОУ Нискакасинская СОШ</t>
  </si>
  <si>
    <t>МБОУ Орининская СОШ</t>
  </si>
  <si>
    <t>МБОУ Сятракасинская СОШ</t>
  </si>
  <si>
    <t>МБОУ Чуманкасинская СОШ</t>
  </si>
  <si>
    <t>МБОУ Юнгинская СОШ</t>
  </si>
  <si>
    <t>МБОУ Юськасинская СОШ</t>
  </si>
  <si>
    <t>МБОУ Ярабайкасинская СОШ</t>
  </si>
  <si>
    <t>МБОУ Акрамовская ООШ</t>
  </si>
  <si>
    <t>МБОУ Адабайская ООШ</t>
  </si>
  <si>
    <t>МБОУ Большекарачкинская ООШ</t>
  </si>
  <si>
    <t>МБОУ Кашмашская ООШ</t>
  </si>
  <si>
    <t>МБОУ Сыбайкасинская ООШ</t>
  </si>
  <si>
    <t>МБОУ Шатракасинская ООШ</t>
  </si>
  <si>
    <t>МБОУ Шатьмапосинская ООШ</t>
  </si>
  <si>
    <t>МБОУ Шомиковская ООШ</t>
  </si>
  <si>
    <t>МБОУ Тиушская ШОШ0Д/С</t>
  </si>
  <si>
    <t>МАУ ДОД СЮТ</t>
  </si>
  <si>
    <t>МБДОУ  "Улыбка"</t>
  </si>
  <si>
    <t>МБДОУ  "Радуга"</t>
  </si>
  <si>
    <t>МБДОУ  "Василек"</t>
  </si>
  <si>
    <t>МБДОУ  "Рябинушка"</t>
  </si>
  <si>
    <t>МБДОУ  "Азалия"</t>
  </si>
  <si>
    <t>МБДОУ  "Золушка"</t>
  </si>
  <si>
    <t>МБДОУ  "Малыш"</t>
  </si>
  <si>
    <t>МДОУ  "Колокольчик"</t>
  </si>
  <si>
    <t>МБДОУ  "Путене"</t>
  </si>
  <si>
    <t>МБДОУ  "Тюльпан"</t>
  </si>
  <si>
    <t>МБДОУ  "Лебедушка"</t>
  </si>
  <si>
    <t>МОУ Кадикасинская НШ-ДС</t>
  </si>
  <si>
    <t>МБОУ Шоркасинская НШ-ДС</t>
  </si>
  <si>
    <t>МБОУ Анаткасинская НШ-ДС</t>
  </si>
  <si>
    <t>МАОУ ДОД МДШИ</t>
  </si>
  <si>
    <t>МБОУ Вурманкасинская НШ-ДС</t>
  </si>
  <si>
    <t>МБОУ Оточевская НШ-ДС</t>
  </si>
  <si>
    <t>МБДОУ  "Мечта"</t>
  </si>
  <si>
    <t>МДОУ  "Солнышко"</t>
  </si>
  <si>
    <t>МБДОУ  "Березка"</t>
  </si>
  <si>
    <t>МАОУ ДОД ФСК Сывлах</t>
  </si>
  <si>
    <t>СВЕДЕНИЯ
об объектах недвижимости (здания, помещения, сооружения),
учтенных в Реестре муниципального имущества и расположенных на территории 
Моргаушского района Чувашской Республики по состоянию на "01" января 2010 г.</t>
  </si>
  <si>
    <t>01.01.67</t>
  </si>
  <si>
    <t>01.01.87</t>
  </si>
  <si>
    <t>01.01.85</t>
  </si>
  <si>
    <t>Сарай Ахманеевского ФАП</t>
  </si>
  <si>
    <t>Сарай Чемеевского ФАП</t>
  </si>
  <si>
    <t>01.01.84</t>
  </si>
  <si>
    <t>01.01.63</t>
  </si>
  <si>
    <t>01.01.46</t>
  </si>
  <si>
    <t>Квартира на 3 семьи</t>
  </si>
  <si>
    <t>01.01.83</t>
  </si>
  <si>
    <t>Общежитие</t>
  </si>
  <si>
    <t>Чувашская республика, Моргаушский район, Моргаушское сельское поселениес.Моргауши, ул.50лет Октября, д.34</t>
  </si>
  <si>
    <t>Чувашская республика, Моргаушский район, Моргаушское сельское поселениес.Моргауши, ул.50лет Октября, д.36</t>
  </si>
  <si>
    <t>Чувашская республика, Моргаушский район, Моргаушское сельское поселениеМоскакасы, ул.Молодежная, д.34</t>
  </si>
  <si>
    <t>Чувашская республика, Моргаушский район, Моргаушское сельское поселение, с.Моргауши ул.Чапаева, д.39</t>
  </si>
  <si>
    <t>Чувашская республика, Моргаушский район, Большесундырское сельское поселение, с.Б.Сундырьул.Ленина,  д.10</t>
  </si>
  <si>
    <t>Чувашская республика, Моргаушский район, Ильинское сельское поселение д.Тренькино, ул.Новая, д.7</t>
  </si>
  <si>
    <t>Чувашская республика, Моргаушский район, Кадикасинское сельское поселение, д.Калайкасы ул.Молодежная, д.3.</t>
  </si>
  <si>
    <t>Чувашская республика, Моргаушский район, Ярославское сельское поселение, д.Нискасы, ул.Центральная, д.9</t>
  </si>
  <si>
    <t>Чувашская Республика, Моргаушский район, Орининское сельское поселение, д.Падаккасы ул.Школьная, д.1.</t>
  </si>
  <si>
    <t>Чувашская республика, Моргаушский район, Сятракасинское сельское поселение, д.Сятракасы ул.Школьная,д.17</t>
  </si>
  <si>
    <t>Чувашская республика, Моргаушский район, Тораевское сельское поселение, с.Тораево, ул.Школьная, д.1</t>
  </si>
  <si>
    <t>МОУ Тораевская СОШ</t>
  </si>
  <si>
    <t>Чувашская республика, Моргаушский район, Чуманкасинское сельское поселение, д.Одаркино, ул.Центральная, д.3.</t>
  </si>
  <si>
    <t>Чувашская республика, Моргаушский район, Юнгинское сельское поселение, с.Юнга , ул.Центральная , д.7А</t>
  </si>
  <si>
    <t>Чувашская республика, Моргаушский район, Юськасинское сельское поселение, с.Юськасы, ул.Центральная, д.59</t>
  </si>
  <si>
    <t>Чувашская республика, Моргаушский район, Юськасинское сельское поселение, д.Вурманкасы</t>
  </si>
  <si>
    <t>Чувашская республика, Моргаушский район, Юськасинское сельское поселение, д.Н.Панклеи</t>
  </si>
  <si>
    <t>Чувашская республика, Моргаушский район, Юськасинское сельское поселение, д.Ярабайкасы, ул.Молодежная, д.18</t>
  </si>
  <si>
    <t>Чувашская республика, Моргаушский район, Юськасинское сельское поселение, с.Акрамово, ул. Центральная,  д.36</t>
  </si>
  <si>
    <t>Чувашская Республика, Моргаушский район, Орининское сельское поселение, д.Адабай, ул. Школьная, д. 6</t>
  </si>
  <si>
    <t xml:space="preserve">Балансовая 
стоимость,                                         (руб.) 
</t>
  </si>
  <si>
    <t>Чувашская республика, Моргаушский район, Большесундырское сельское поселение,   с.Б.Карачкино,  ул.Центральная, д.71</t>
  </si>
  <si>
    <t>Чувашская республика, Моргаушский район, Сятракасинское сельское поселение,   д.Кашмаши, ул. Молодежная,  д.1</t>
  </si>
  <si>
    <t>Чувашская республика, Моргаушский район, Александровское сельское поселение,  д.Васькино, ул. Ленина, д.1 в</t>
  </si>
  <si>
    <t>МОУ Сосновская ООШ</t>
  </si>
  <si>
    <t>Чувашская республика, Моргаушский район, Ярабайкасинское сельское поселение, д.Сыбайкасы, ул.Школьная д.3</t>
  </si>
  <si>
    <t>Чувашская республика, Моргаушский район, Кадикасинское сельское поселение, д.Шатракасы, ул. Центральная,71</t>
  </si>
  <si>
    <t xml:space="preserve">Чувашская республика, Моргаушский район, Шатьмапосинская сельское поселение, д.Шатьмапоси, ул.Центральная,4                                                                                                                                                                                 </t>
  </si>
  <si>
    <t>Чувашская республика, Моргаушский район, Кадикасинское сельское поселение, д.Шомиково, ул. Школьная д.66</t>
  </si>
  <si>
    <t>МОУ Тойгильдинская ООШ</t>
  </si>
  <si>
    <t>Чувашская республика, Моргаушский район, Тораевская сельское поселение, с.Тойгильдино, ул.Западная, д.54</t>
  </si>
  <si>
    <t>Чувашская республика, Моргаушский район, Тораевская сельское поселение, д.Анаткасы, ул. Колхозная,5</t>
  </si>
  <si>
    <t>Чувашская республика, Моргаушский район, Кадикасинское сельское поселение, д.Кадикасы, ул.Ягодная,25</t>
  </si>
  <si>
    <t xml:space="preserve"> Чувашская республика, Моргаушский район, Ярабайкасинское сельское поселение,  д.Шоркасы, ул. Трудовая, 15</t>
  </si>
  <si>
    <t>Чувашская республика, Моргаушский район, Ильинское сельское поселение,  д..Вурманкасы, ул. Центральная, 72</t>
  </si>
  <si>
    <t>Чувашская республика, Моргаушский район, Большесундырское сельское поселение,  д.Шупоси  ул.Молодежная, д.2.</t>
  </si>
  <si>
    <t>Чувашская республика, Моргаушский район, Моргаушское сельское поселение, с.Моргаши, ул. Гагарина, д. 10а</t>
  </si>
  <si>
    <t>Чувашская республика, Моргаушский район, Моргаушское сельское поселение, с.Моргаши, ул. Красная Площадь, д. 5</t>
  </si>
  <si>
    <t xml:space="preserve">МУК Моргаушский межпоселенческий дом культуры </t>
  </si>
  <si>
    <t>Чувашская республика, Моргаушский район, Моргаушское сельское поселение, с. Моргаши, ул. Чапаева, д. 39</t>
  </si>
  <si>
    <t xml:space="preserve">Здание районного историко-краеведческого музея </t>
  </si>
  <si>
    <t>Чувашская республика, Моргаушский район, Моргапушское сельское поселение,  д. Сюрлатри, ул. Молодежная, 7</t>
  </si>
  <si>
    <t>Чувашская республика, Моргаушский район, Большесундырское сельское поселение,  с. Б Карачкино, ул. Центральная,75</t>
  </si>
  <si>
    <t>Чувашская республика, Моргаушский район, Большесундырское сельское поселение, с.Б Сундырь, ул.Новая, 49</t>
  </si>
  <si>
    <t>Чувашская республика, Моргаушский район, Моргаушское сельское поселение, с.Моргауши, ул,Коммунальная, д.5</t>
  </si>
  <si>
    <t>Чувашская республика, Моргаушский район, Моргаушское сельское поселение, с.Моргауши, ул. 50 лет Октября, д17</t>
  </si>
  <si>
    <t>Чувашская республика, Моргаушский район, Москакасинское сельское поселение, д.Москакасы, ул. Молодежная, д36</t>
  </si>
  <si>
    <t>Чувашская республика, Моргаушский район, Чуманкасинское сельское поселение, д. Одаркино, ул. Центральная,  д 5</t>
  </si>
  <si>
    <t>Чувашская республика, Моргаушский район, Орининское сельское поселение, д. Падаккасы, ул. Школьная, д.2</t>
  </si>
  <si>
    <t>Чувашская республика, Моргаушский район, Юськасинское сельское поселение, д. Старые Мадики, ул. Школьная, д.10</t>
  </si>
  <si>
    <t>Чувашская республика, Моргаушский район, Сятракасинское сельское поселение, д.Сятракасы, ул. Победы, д.3</t>
  </si>
  <si>
    <t>Чувашская республика, Моргаушский район, Юнгинское сельское поселение, с.Юнга, Школьный переулок, д. 3</t>
  </si>
  <si>
    <t>Чувашская республика, Моргаушский район, Юськасинское сельское поселение, с.Юськасы, ул. Совхозная, д.2</t>
  </si>
  <si>
    <t>Чувашская республика, Моргаушский район, Ярабайкасинское сельское поселение, д. Ярабайкасы, ул. Молодежная, д.3</t>
  </si>
  <si>
    <t>Чувашская республика, Моргаушский район, Ярабайкасинское сельское поселение, д. Ярославка, ул. Центральная, д.3</t>
  </si>
  <si>
    <t>Чувашская республика, Моргаушский район, Шатьмапосинское сельское поселение, с.Тиуши. ул.Чебоксарская,31</t>
  </si>
  <si>
    <t>Чувашская республика, Моргаушский район, Шатьмапосинское сельское поселение, д.Тиуши ул.Чебоксарская д.38</t>
  </si>
  <si>
    <t>Чувашская республика, Моргаушский район, Моргаушское сельское поселение, с.Моргаши, ул.Чапаева д.51а</t>
  </si>
  <si>
    <t>Чувашская республика, Моргаушский район, Моргаушское сельское поселение, с.Моргаши, ул.Заводская, д.9</t>
  </si>
  <si>
    <t>Чувашская республика, Моргаушский район, Моргаушское сельское поселение, с.Моргаши, ул.Чапаева д.57</t>
  </si>
  <si>
    <t xml:space="preserve">Туалет на 2 очка </t>
  </si>
  <si>
    <t>Башня водонапорная</t>
  </si>
  <si>
    <t>Чувашская республика, Моргаушский район, Тораевское сельское поселение, с.Тораево ул.Базарная д.8</t>
  </si>
  <si>
    <t>Хозяйственный склад Тораевской участковой больницы</t>
  </si>
  <si>
    <t>Здание Александровского ООВП</t>
  </si>
  <si>
    <t>Чувашская республика, Моргаушский район, Александровсое сельское поселение, с.Александровское, ул. Центральная, д.9</t>
  </si>
  <si>
    <t>Здание Москакасинского ООВП</t>
  </si>
  <si>
    <t>Чувашская республика, Моргаушский район, Москакасинское сельское поселение, д. Москакасы, ул. Молодежная, д.13</t>
  </si>
  <si>
    <t>Здание Кадикасинского ООВП</t>
  </si>
  <si>
    <t>Чувашская республика, Моргаушский район, Кадикасинское сельское поселение, д. Кадикасы, ул. Ягодная, д.27</t>
  </si>
  <si>
    <t>Здание Нискакасинского ООВП</t>
  </si>
  <si>
    <t>Чувашская республика, Моргаушский район, Ярославское сельское поселение, с. Ярославка, ул. Центральная, д.8</t>
  </si>
  <si>
    <t>Здание Тренькинского ООВП</t>
  </si>
  <si>
    <t>Чувашская республика, Моргаушский район, Ильинское сельское поселение, д. Тренькино, ул. Снежная, д.32</t>
  </si>
  <si>
    <t>Здание Шатьмапосинского ООВП</t>
  </si>
  <si>
    <t>Чувашская республика, Моргаушский район, Шатьмапосинское сельское поселение, с. Шатьмапоси, ул. Центральная, д.3</t>
  </si>
  <si>
    <t>Здание Ярабайкасинского ООВП</t>
  </si>
  <si>
    <t>Чувашская республика, Моргаушский район, Ярабайкасинское сельское поселение, д. Ярабайкасы, ул. Центральная, д.2</t>
  </si>
  <si>
    <t>Здание  Юськасинского ООВП</t>
  </si>
  <si>
    <t>Чувашская республика, Моргаушский район, Юськасинское сельское поселение, с. Юськасы, ул. Центральная, д.63</t>
  </si>
  <si>
    <t>Чувашская республика, Моргаушский район, Юськасинское сельское поселение, д. Вурманкасы, ул. Центральная, д.79</t>
  </si>
  <si>
    <t>Чувашская республика, Моргаушский район, Москакасинское сельское поселение, д.Ахманеево ул. Петокки д.7</t>
  </si>
  <si>
    <t>Амбар Ахманеевского ФАП</t>
  </si>
  <si>
    <t>Чувашская республика, Моргаушский район,  Москакасинское сельское поселение, д.Ахманеи,  ул. Петтоки, д.1б</t>
  </si>
  <si>
    <t>Здание лицея</t>
  </si>
  <si>
    <t>Овощехранилище</t>
  </si>
  <si>
    <t>с.Моргауши, ул.50лет Октября, д.34</t>
  </si>
  <si>
    <t>Моргаушский лицей</t>
  </si>
  <si>
    <t>Здание школы</t>
  </si>
  <si>
    <t>Москакасы, ул.Молодежная, д.34</t>
  </si>
  <si>
    <t>Здание интерната</t>
  </si>
  <si>
    <t>с.Моргауши ул.Чапаева, д.39</t>
  </si>
  <si>
    <t>Туалет</t>
  </si>
  <si>
    <t>Грибок для часового</t>
  </si>
  <si>
    <t>Тир</t>
  </si>
  <si>
    <t>Подстанция</t>
  </si>
  <si>
    <t>Резервуар</t>
  </si>
  <si>
    <t>Вертикальная площадка</t>
  </si>
  <si>
    <t>Малые формы</t>
  </si>
  <si>
    <t>Дорожное покрытие</t>
  </si>
  <si>
    <t>Изгородь вокруг школы</t>
  </si>
  <si>
    <t>Площадка для лек.атлет.</t>
  </si>
  <si>
    <t>Площадка для лек. атлет.</t>
  </si>
  <si>
    <t>Спортивная площ.</t>
  </si>
  <si>
    <t>Н/в кабельные сети</t>
  </si>
  <si>
    <t>Н/в сети 10 кв</t>
  </si>
  <si>
    <t>Сети связи</t>
  </si>
  <si>
    <t>Канализ. сети</t>
  </si>
  <si>
    <t>Обвязка на 2-х резервуар.</t>
  </si>
  <si>
    <t>Наружн. эл. освещение</t>
  </si>
  <si>
    <t>Хозсарай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</si>
  <si>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</si>
  <si>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t>с.Б.Сундырьул.Ленина,  д.10</t>
  </si>
  <si>
    <t>Здание мастерской</t>
  </si>
  <si>
    <t>Учебное здание №5</t>
  </si>
  <si>
    <t>Гараж на 5 а/машин</t>
  </si>
  <si>
    <t>Склад кирпичн.</t>
  </si>
  <si>
    <t>Туалет кирпичн.</t>
  </si>
  <si>
    <t>Склад деревян.</t>
  </si>
  <si>
    <t xml:space="preserve"> д.Тренькино, ул.Новая, д.7</t>
  </si>
  <si>
    <t>Здание садика</t>
  </si>
  <si>
    <t>Дом учителя</t>
  </si>
  <si>
    <t>д.Калайкасы ул.Молодежная, д.3.</t>
  </si>
  <si>
    <t>д.Нискасы, ул.Центральная, д.9</t>
  </si>
  <si>
    <t>да</t>
  </si>
  <si>
    <t>Линия ЛПС-6</t>
  </si>
  <si>
    <t>Скважина артезианская</t>
  </si>
  <si>
    <t>3-х кв. дом</t>
  </si>
  <si>
    <t>нет</t>
  </si>
  <si>
    <t>д.Падаккасы ул.Школьная, д.1.</t>
  </si>
  <si>
    <t>2-х кв. дом учителей</t>
  </si>
  <si>
    <t>2-х классн. помещ. школы</t>
  </si>
  <si>
    <t>Школьн. квартиры</t>
  </si>
  <si>
    <t>Хоз. склад</t>
  </si>
  <si>
    <t>Холодн. склад</t>
  </si>
  <si>
    <t>2-х кв. жил. дом</t>
  </si>
  <si>
    <t>д.Сятракасы ул.Школьная,д.17</t>
  </si>
  <si>
    <t>приватиз.</t>
  </si>
  <si>
    <t>Учительск. дом</t>
  </si>
  <si>
    <t>Здание школы старое</t>
  </si>
  <si>
    <t>Каменное здание</t>
  </si>
  <si>
    <t>Классн. помещ. щитовое</t>
  </si>
  <si>
    <t>Здание школы новое</t>
  </si>
  <si>
    <t>Здание школы Ятманк.</t>
  </si>
  <si>
    <t>Котельная Ятманк.</t>
  </si>
  <si>
    <t>Сарай Ятманк.</t>
  </si>
  <si>
    <t>Канализационная сеть</t>
  </si>
  <si>
    <t>Наружн. эл. сети</t>
  </si>
  <si>
    <t>Ограждение</t>
  </si>
  <si>
    <t>Очистн. сооружения</t>
  </si>
  <si>
    <t>Пожарн. резервуар</t>
  </si>
  <si>
    <t>Спортивн. ядро</t>
  </si>
  <si>
    <t>Теплосеть</t>
  </si>
  <si>
    <t>с.Тораево, ул.Школьная, д.1</t>
  </si>
  <si>
    <t>Учительск. квартиры</t>
  </si>
  <si>
    <t>Спортзал</t>
  </si>
  <si>
    <t>Топочная</t>
  </si>
  <si>
    <t>3-х кв. здания</t>
  </si>
  <si>
    <t>д.Одаркино, ул.Центральная, д.3.</t>
  </si>
  <si>
    <t>Квартира 3-х комнатная</t>
  </si>
  <si>
    <t>Щитовой дом</t>
  </si>
  <si>
    <t>Здание библиотеки</t>
  </si>
  <si>
    <t xml:space="preserve"> Здание мастерской для тракторов</t>
  </si>
  <si>
    <t>с.Юнга , ул.Центральная , д.7А</t>
  </si>
  <si>
    <t>Сарай 2-х кв. дома</t>
  </si>
  <si>
    <t>Баня 2-х кв. дома</t>
  </si>
  <si>
    <t>Гараж для машин и тракторов</t>
  </si>
  <si>
    <t>с.Юськасы, ул.Центральная, д.59</t>
  </si>
  <si>
    <t>Хоз. сарай</t>
  </si>
  <si>
    <t>д.Вурманкасы</t>
  </si>
  <si>
    <t>Здание Вурманкас. школы</t>
  </si>
  <si>
    <t>д.Н.Панклеи</t>
  </si>
  <si>
    <t>Туалет Вурманкас. школы</t>
  </si>
  <si>
    <t>Амбар-сарай Панклейской. школы</t>
  </si>
  <si>
    <t>Здание №1</t>
  </si>
  <si>
    <t>Здание №2</t>
  </si>
  <si>
    <t>Здание №3</t>
  </si>
  <si>
    <t>Квартира учителей 2</t>
  </si>
  <si>
    <t>Сарай деревян.</t>
  </si>
  <si>
    <t>Здание –пристрой школы</t>
  </si>
  <si>
    <t>д.Ярабайкасы, ул.Молодежная, д.18</t>
  </si>
  <si>
    <t>Здание школы кирпичное</t>
  </si>
  <si>
    <t>с.Акрамово, ул. Центральная,  д.36</t>
  </si>
  <si>
    <t>Блочно-модульн. котельн</t>
  </si>
  <si>
    <t>д.Адабай, ул. Школьная, д. 6</t>
  </si>
  <si>
    <t>Квартира учительск.</t>
  </si>
  <si>
    <t xml:space="preserve">  с.Б.Карачкино,  ул.Центральная, д.71</t>
  </si>
  <si>
    <t>Здание старой школы</t>
  </si>
  <si>
    <t>ДК</t>
  </si>
  <si>
    <t>Здание  школы №1</t>
  </si>
  <si>
    <t xml:space="preserve">  д.Кашмаши, ул. Молодежная,  д.1</t>
  </si>
  <si>
    <t>Здание школы  №2</t>
  </si>
  <si>
    <t>Здание школы №3</t>
  </si>
  <si>
    <t>Здание №4</t>
  </si>
  <si>
    <t>Здание спортбазы</t>
  </si>
  <si>
    <t>Остаточная 
стоимость,
(руб.)</t>
  </si>
  <si>
    <t>д.Васькино, ул. Ленина, д.1 в</t>
  </si>
  <si>
    <t>д.Сыбайкасы</t>
  </si>
  <si>
    <t>ул.Школьная д.3</t>
  </si>
  <si>
    <t>д.Шатракасы, ул. Центральная,71</t>
  </si>
  <si>
    <t>Здание д/с</t>
  </si>
  <si>
    <t>Здание гаража</t>
  </si>
  <si>
    <t>Здание тира</t>
  </si>
  <si>
    <t>Здание овощехранилища</t>
  </si>
  <si>
    <t xml:space="preserve">д.Шатьмапоси, ул.Центральная,4                                                                                                                                                                                 </t>
  </si>
  <si>
    <t>Гараж и котельная</t>
  </si>
  <si>
    <t>Здание д/с (списано)</t>
  </si>
  <si>
    <t>д.Шомиково</t>
  </si>
  <si>
    <t>ул. Школьная д.66</t>
  </si>
  <si>
    <t>Столовая</t>
  </si>
  <si>
    <t>Амбар-склад</t>
  </si>
  <si>
    <t>с.Тойгильдино, ул.Западная, д.54</t>
  </si>
  <si>
    <t>Здание школы - д/с</t>
  </si>
  <si>
    <t>д.Анаткасы, ул. Колхозная,5</t>
  </si>
  <si>
    <t>д.Кадикасы, ул.Ягодная,25</t>
  </si>
  <si>
    <t xml:space="preserve">  д.Шоркасы, ул. Трудовая, 15</t>
  </si>
  <si>
    <t>д..Вурманкасы, ул. Центральная, 72</t>
  </si>
  <si>
    <t>Здание нач. классов</t>
  </si>
  <si>
    <t>д.Шупоси  ул.Молодежная, д.2.</t>
  </si>
  <si>
    <t>Старое зд. школы</t>
  </si>
  <si>
    <t>д. Сюрлатри, ул. Молодежная, 7</t>
  </si>
  <si>
    <t>с. Б Карачкино, ул. Центральная,75</t>
  </si>
  <si>
    <t>с.Б Сундырь, ул.Новая, 49</t>
  </si>
  <si>
    <t>Здание топочной</t>
  </si>
  <si>
    <t>с.Моргауши, ул,Коммунальная, д.5</t>
  </si>
  <si>
    <t>д.Хорной</t>
  </si>
  <si>
    <t>Хорной</t>
  </si>
  <si>
    <t>Забор школы</t>
  </si>
  <si>
    <t>Погреб-склад</t>
  </si>
  <si>
    <t>с.Моргауши, ул. 50 лет Октября, д17</t>
  </si>
  <si>
    <t>Прачечная</t>
  </si>
  <si>
    <t>Теневые навесы</t>
  </si>
  <si>
    <t>д.Москакасы, ул. Молодежная, д36</t>
  </si>
  <si>
    <t>д. Одаркино, ул. Центральная,  д 5</t>
  </si>
  <si>
    <t>Здание д/сада</t>
  </si>
  <si>
    <t>д. Падаккасы, ул. Школьная, д.2</t>
  </si>
  <si>
    <t>д. Старые Мадики, ул. Школьная, д.10</t>
  </si>
  <si>
    <t>Сарай кирпичный</t>
  </si>
  <si>
    <t>д.Сятракасы, ул. Победы, д.3</t>
  </si>
  <si>
    <t>с.Юнга, Школьный переулок, д. 3</t>
  </si>
  <si>
    <t>с.Юськасы, ул. Совхозная, д.2</t>
  </si>
  <si>
    <t>Здание  д/с</t>
  </si>
  <si>
    <t>д. Ярабайкасы, ул. Молодежная, д.3</t>
  </si>
  <si>
    <t>д. Ярославка, ул. Центральная, д.3</t>
  </si>
  <si>
    <t>с.Тиуши. ул.Чебоксарская,31</t>
  </si>
  <si>
    <t>Учит. квартира</t>
  </si>
  <si>
    <t>Здание нач. кл.</t>
  </si>
  <si>
    <t>Чувашская республика, Моргаушский район, Ярославское сельское поселение, д.Чемеево, ул. Центральная, д. 1</t>
  </si>
  <si>
    <t>Баня</t>
  </si>
  <si>
    <t>Котельная № 1</t>
  </si>
  <si>
    <t>Котельная № 2</t>
  </si>
  <si>
    <t>Котельная № 3</t>
  </si>
  <si>
    <t>Котельная № 4</t>
  </si>
  <si>
    <t>Котельная Акрамово</t>
  </si>
  <si>
    <t>Котельная Ярабаи</t>
  </si>
  <si>
    <t>Котельная Сыбаи</t>
  </si>
  <si>
    <t>Очистное сооружение</t>
  </si>
  <si>
    <t>Автономная модульная котельная Мадики</t>
  </si>
  <si>
    <t>Авотомная модульная котельная Сыбаи</t>
  </si>
  <si>
    <t>Автономная модульная котельная РДК</t>
  </si>
  <si>
    <t>Линия э/передачи</t>
  </si>
  <si>
    <t>Форма № 1</t>
  </si>
  <si>
    <t>№ п/п</t>
  </si>
  <si>
    <t>Наименование объекта
недвижимости</t>
  </si>
  <si>
    <t>Место нахождения
объекта недвижимости</t>
  </si>
  <si>
    <t>Дата ввода в 
эксплуатацию</t>
  </si>
  <si>
    <t>Балансовая 
стоимость на 
01.01.2006
(тыс.руб.)</t>
  </si>
  <si>
    <t>Этажность
объекта</t>
  </si>
  <si>
    <t>Общая площадь
объекта недвижимости, (кв. м.)</t>
  </si>
  <si>
    <t>1.</t>
  </si>
  <si>
    <t>Количество муниципальных унитарных предприятий (единиц)</t>
  </si>
  <si>
    <t>2.</t>
  </si>
  <si>
    <t>Количество муниципальных учреждений (единиц)</t>
  </si>
  <si>
    <t xml:space="preserve">3. </t>
  </si>
  <si>
    <t>Количество АО, в уставном капитале которых имеется доля муниципального образования (единиц)</t>
  </si>
  <si>
    <t>II. ОСНОВНЫЕ СРЕДСТВА</t>
  </si>
  <si>
    <t>4.</t>
  </si>
  <si>
    <r>
      <t xml:space="preserve">Балансовая стоимость основных средств (тыс. руб.), всего: </t>
    </r>
    <r>
      <rPr>
        <sz val="8"/>
        <rFont val="Times New Roman"/>
        <family val="1"/>
      </rPr>
      <t>(4.1+4.2+4.3+4.4+4.5) (для проверки  данная сумма должна = 7+11)</t>
    </r>
  </si>
  <si>
    <t>из них:</t>
  </si>
  <si>
    <t>4.1</t>
  </si>
  <si>
    <t>Здания (тыс. руб.) (4.6+4.11+4.16)</t>
  </si>
  <si>
    <t>в том числе: жилой фонд</t>
  </si>
  <si>
    <t>4.2</t>
  </si>
  <si>
    <t>Сооружения (тыс. руб.) (4.7+4.12+4.17)</t>
  </si>
  <si>
    <t>в том числе: дороги</t>
  </si>
  <si>
    <t>4.3</t>
  </si>
  <si>
    <t>машины и оборудование (тыс. руб.) (4.8+4.13+4.18)</t>
  </si>
  <si>
    <t>4.4</t>
  </si>
  <si>
    <t>Транспорт (тыс. руб.) (4.9+4.14+4.19)</t>
  </si>
  <si>
    <t>4.5</t>
  </si>
  <si>
    <t>Прочее (тыс. руб.) (4.10+4.15+4.20)</t>
  </si>
  <si>
    <t>в том числе:</t>
  </si>
  <si>
    <r>
      <t xml:space="preserve">муниципальных унитарных предприятий (тыс. руб.) </t>
    </r>
    <r>
      <rPr>
        <sz val="8"/>
        <rFont val="Times New Roman"/>
        <family val="1"/>
      </rPr>
      <t>(4.6+4.7+4.8+.4.9+4.10)</t>
    </r>
  </si>
  <si>
    <t>4.6</t>
  </si>
  <si>
    <t>здания (тыс. руб.)</t>
  </si>
  <si>
    <t>4.7</t>
  </si>
  <si>
    <t>Сооружения (тыс. руб.)</t>
  </si>
  <si>
    <t>4.8</t>
  </si>
  <si>
    <t>машины и оборудование (тыс. руб.)</t>
  </si>
  <si>
    <t>4.9</t>
  </si>
  <si>
    <t>Транспорт (тыс. руб.)</t>
  </si>
  <si>
    <t>4.10</t>
  </si>
  <si>
    <t>Прочее (тыс. руб.)</t>
  </si>
  <si>
    <r>
      <t xml:space="preserve">муниципальных учреждений (тыс. руб.) </t>
    </r>
    <r>
      <rPr>
        <sz val="8"/>
        <rFont val="Times New Roman"/>
        <family val="1"/>
      </rPr>
      <t>(4.11+4.12+4.13+4.14+4.15)</t>
    </r>
  </si>
  <si>
    <t>4.11</t>
  </si>
  <si>
    <t>4.12</t>
  </si>
  <si>
    <t>4.13</t>
  </si>
  <si>
    <t>4.14</t>
  </si>
  <si>
    <t>4.15</t>
  </si>
  <si>
    <r>
      <t xml:space="preserve">Иных балансодержателей (тыс.руб)  </t>
    </r>
    <r>
      <rPr>
        <sz val="8"/>
        <rFont val="Times New Roman"/>
        <family val="1"/>
      </rPr>
      <t>(4.16+4.17+4.18+4.19+4.20)</t>
    </r>
  </si>
  <si>
    <t>4.16</t>
  </si>
  <si>
    <t>4.17</t>
  </si>
  <si>
    <t>4.18</t>
  </si>
  <si>
    <t>4.19</t>
  </si>
  <si>
    <t>4.20</t>
  </si>
  <si>
    <t>5.</t>
  </si>
  <si>
    <r>
      <t xml:space="preserve">Остаточная стоимость основных средств (тыс. руб.), всего: </t>
    </r>
    <r>
      <rPr>
        <sz val="8"/>
        <rFont val="Times New Roman"/>
        <family val="1"/>
      </rPr>
      <t>(5.1+5.2+5.3+5.4+5.5) (для проверки  данная сумма должна = 8+12)</t>
    </r>
  </si>
  <si>
    <t>5.1</t>
  </si>
  <si>
    <t>Здания (тыс. руб.) (5.6+5.11+5.16)</t>
  </si>
  <si>
    <t>5.2</t>
  </si>
  <si>
    <t>Сооружения (тыс. руб.) (5.7+5.12+5.17)</t>
  </si>
  <si>
    <t>5.3</t>
  </si>
  <si>
    <t>машины и оборудование (5.8+5.13+5.18)</t>
  </si>
  <si>
    <t>5.4</t>
  </si>
  <si>
    <t>Транспорт (тыс. руб.)  (5.9+5.14+5.19)</t>
  </si>
  <si>
    <t>5.5</t>
  </si>
  <si>
    <t>Прочее (тыс. руб.)  (5.10+5.15+5.20)</t>
  </si>
  <si>
    <r>
      <t xml:space="preserve">муниципальных унитарных предприятий (тыс. руб.) </t>
    </r>
    <r>
      <rPr>
        <sz val="8"/>
        <rFont val="Times New Roman"/>
        <family val="1"/>
      </rPr>
      <t>(5.6+5.7+5.8+5.9+5.10)</t>
    </r>
  </si>
  <si>
    <t>5.6</t>
  </si>
  <si>
    <t>5.7</t>
  </si>
  <si>
    <t>5.8</t>
  </si>
  <si>
    <t>5.9</t>
  </si>
  <si>
    <t>5.10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</si>
</sst>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dd/mm/yy;@"/>
    <numFmt numFmtId="167" formatCode="[$-FC19]d\ mmmm\ yyyy\ &quot;г.&quot;"/>
    <numFmt numFmtId="168" formatCode="mmm/yyyy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2">
    <font>
      <sz val="10"/>
      <name val="Arial Cyr"/>
      <family val="0"/>
    </font>
    <font>
      <b/>
      <sz val="10"/>
      <name val="Baltica"/>
      <family val="0"/>
    </font>
    <font>
      <b/>
      <sz val="13"/>
      <name val="Baltica"/>
      <family val="0"/>
    </font>
    <font>
      <b/>
      <sz val="11"/>
      <name val="Baltica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12"/>
      <color indexed="4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2" fontId="4" fillId="0" borderId="3" xfId="0" applyNumberFormat="1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1" fontId="4" fillId="0" borderId="3" xfId="0" applyNumberFormat="1" applyFont="1" applyFill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right" vertical="top" wrapText="1"/>
    </xf>
    <xf numFmtId="2" fontId="4" fillId="0" borderId="0" xfId="0" applyNumberFormat="1" applyFont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2" fontId="7" fillId="0" borderId="3" xfId="0" applyNumberFormat="1" applyFont="1" applyBorder="1" applyAlignment="1">
      <alignment horizontal="right" vertical="top" wrapText="1"/>
    </xf>
    <xf numFmtId="0" fontId="8" fillId="2" borderId="3" xfId="0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right" vertical="top" wrapText="1"/>
    </xf>
    <xf numFmtId="2" fontId="4" fillId="2" borderId="4" xfId="0" applyNumberFormat="1" applyFont="1" applyFill="1" applyBorder="1" applyAlignment="1">
      <alignment horizontal="right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9" fillId="0" borderId="4" xfId="0" applyNumberFormat="1" applyFont="1" applyFill="1" applyBorder="1" applyAlignment="1" applyProtection="1">
      <alignment horizontal="center" vertical="top"/>
      <protection/>
    </xf>
    <xf numFmtId="0" fontId="9" fillId="0" borderId="5" xfId="0" applyNumberFormat="1" applyFont="1" applyFill="1" applyBorder="1" applyAlignment="1" applyProtection="1">
      <alignment horizontal="center" vertical="top"/>
      <protection/>
    </xf>
    <xf numFmtId="0" fontId="9" fillId="0" borderId="6" xfId="0" applyNumberFormat="1" applyFont="1" applyFill="1" applyBorder="1" applyAlignment="1" applyProtection="1">
      <alignment horizontal="center" vertical="top"/>
      <protection/>
    </xf>
    <xf numFmtId="0" fontId="9" fillId="3" borderId="5" xfId="0" applyNumberFormat="1" applyFont="1" applyFill="1" applyBorder="1" applyAlignment="1" applyProtection="1">
      <alignment horizontal="center" vertical="top"/>
      <protection/>
    </xf>
    <xf numFmtId="0" fontId="9" fillId="0" borderId="7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9" fillId="0" borderId="3" xfId="0" applyNumberFormat="1" applyFont="1" applyFill="1" applyBorder="1" applyAlignment="1" applyProtection="1">
      <alignment horizontal="center" vertical="top"/>
      <protection/>
    </xf>
    <xf numFmtId="0" fontId="9" fillId="3" borderId="7" xfId="0" applyNumberFormat="1" applyFont="1" applyFill="1" applyBorder="1" applyAlignment="1" applyProtection="1">
      <alignment horizontal="center" vertical="top"/>
      <protection/>
    </xf>
    <xf numFmtId="0" fontId="9" fillId="4" borderId="3" xfId="0" applyNumberFormat="1" applyFont="1" applyFill="1" applyBorder="1" applyAlignment="1" applyProtection="1">
      <alignment horizontal="left" vertical="top"/>
      <protection/>
    </xf>
    <xf numFmtId="0" fontId="9" fillId="0" borderId="3" xfId="0" applyNumberFormat="1" applyFont="1" applyFill="1" applyBorder="1" applyAlignment="1" applyProtection="1">
      <alignment horizontal="left" vertical="top"/>
      <protection/>
    </xf>
    <xf numFmtId="0" fontId="9" fillId="0" borderId="3" xfId="0" applyNumberFormat="1" applyFont="1" applyFill="1" applyBorder="1" applyAlignment="1" applyProtection="1">
      <alignment horizontal="right" vertical="top"/>
      <protection/>
    </xf>
    <xf numFmtId="0" fontId="9" fillId="3" borderId="3" xfId="0" applyNumberFormat="1" applyFont="1" applyFill="1" applyBorder="1" applyAlignment="1" applyProtection="1">
      <alignment horizontal="right" vertical="top"/>
      <protection/>
    </xf>
    <xf numFmtId="1" fontId="9" fillId="0" borderId="3" xfId="0" applyNumberFormat="1" applyFont="1" applyFill="1" applyBorder="1" applyAlignment="1" applyProtection="1">
      <alignment horizontal="right" vertical="top"/>
      <protection/>
    </xf>
    <xf numFmtId="1" fontId="9" fillId="3" borderId="3" xfId="0" applyNumberFormat="1" applyFont="1" applyFill="1" applyBorder="1" applyAlignment="1" applyProtection="1">
      <alignment horizontal="right" vertical="top"/>
      <protection/>
    </xf>
    <xf numFmtId="0" fontId="9" fillId="3" borderId="3" xfId="0" applyNumberFormat="1" applyFont="1" applyFill="1" applyBorder="1" applyAlignment="1" applyProtection="1">
      <alignment horizontal="left" vertical="top"/>
      <protection/>
    </xf>
    <xf numFmtId="0" fontId="9" fillId="0" borderId="3" xfId="0" applyNumberFormat="1" applyFont="1" applyFill="1" applyBorder="1" applyAlignment="1" applyProtection="1">
      <alignment horizontal="right" vertical="center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9" fillId="5" borderId="3" xfId="0" applyNumberFormat="1" applyFont="1" applyFill="1" applyBorder="1" applyAlignment="1" applyProtection="1">
      <alignment horizontal="left" vertical="top"/>
      <protection/>
    </xf>
    <xf numFmtId="0" fontId="9" fillId="6" borderId="3" xfId="0" applyNumberFormat="1" applyFont="1" applyFill="1" applyBorder="1" applyAlignment="1" applyProtection="1">
      <alignment horizontal="center" vertical="top"/>
      <protection/>
    </xf>
    <xf numFmtId="0" fontId="9" fillId="6" borderId="3" xfId="0" applyNumberFormat="1" applyFont="1" applyFill="1" applyBorder="1" applyAlignment="1" applyProtection="1">
      <alignment horizontal="left" vertical="top"/>
      <protection/>
    </xf>
    <xf numFmtId="0" fontId="9" fillId="6" borderId="3" xfId="0" applyNumberFormat="1" applyFont="1" applyFill="1" applyBorder="1" applyAlignment="1" applyProtection="1">
      <alignment horizontal="right" vertical="top"/>
      <protection/>
    </xf>
    <xf numFmtId="0" fontId="10" fillId="0" borderId="3" xfId="0" applyNumberFormat="1" applyFont="1" applyFill="1" applyBorder="1" applyAlignment="1" applyProtection="1">
      <alignment horizontal="right" vertical="top"/>
      <protection/>
    </xf>
    <xf numFmtId="0" fontId="9" fillId="7" borderId="3" xfId="0" applyNumberFormat="1" applyFont="1" applyFill="1" applyBorder="1" applyAlignment="1" applyProtection="1">
      <alignment horizontal="center" vertical="top"/>
      <protection/>
    </xf>
    <xf numFmtId="0" fontId="9" fillId="7" borderId="3" xfId="0" applyNumberFormat="1" applyFont="1" applyFill="1" applyBorder="1" applyAlignment="1" applyProtection="1">
      <alignment horizontal="left" vertical="top"/>
      <protection/>
    </xf>
    <xf numFmtId="0" fontId="9" fillId="3" borderId="3" xfId="0" applyNumberFormat="1" applyFont="1" applyFill="1" applyBorder="1" applyAlignment="1" applyProtection="1">
      <alignment vertical="top"/>
      <protection/>
    </xf>
    <xf numFmtId="0" fontId="9" fillId="3" borderId="0" xfId="0" applyNumberFormat="1" applyFont="1" applyFill="1" applyBorder="1" applyAlignment="1" applyProtection="1">
      <alignment vertical="top"/>
      <protection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3" xfId="0" applyFont="1" applyBorder="1" applyAlignment="1">
      <alignment horizontal="right" vertical="top" wrapText="1"/>
    </xf>
    <xf numFmtId="1" fontId="11" fillId="0" borderId="3" xfId="0" applyNumberFormat="1" applyFont="1" applyBorder="1" applyAlignment="1">
      <alignment horizontal="right" vertical="top" wrapText="1"/>
    </xf>
    <xf numFmtId="1" fontId="9" fillId="6" borderId="3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4" fillId="3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9" fillId="3" borderId="3" xfId="0" applyNumberFormat="1" applyFont="1" applyFill="1" applyBorder="1" applyAlignment="1" applyProtection="1">
      <alignment horizontal="center" vertical="top"/>
      <protection/>
    </xf>
    <xf numFmtId="1" fontId="9" fillId="7" borderId="3" xfId="0" applyNumberFormat="1" applyFont="1" applyFill="1" applyBorder="1" applyAlignment="1" applyProtection="1">
      <alignment horizontal="right" vertical="top"/>
      <protection/>
    </xf>
    <xf numFmtId="1" fontId="7" fillId="0" borderId="3" xfId="0" applyNumberFormat="1" applyFont="1" applyBorder="1" applyAlignment="1">
      <alignment horizontal="right" vertical="top" wrapText="1"/>
    </xf>
    <xf numFmtId="164" fontId="7" fillId="0" borderId="3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 vertical="top" wrapText="1"/>
    </xf>
    <xf numFmtId="1" fontId="9" fillId="5" borderId="3" xfId="0" applyNumberFormat="1" applyFont="1" applyFill="1" applyBorder="1" applyAlignment="1" applyProtection="1">
      <alignment horizontal="right" vertical="top"/>
      <protection/>
    </xf>
    <xf numFmtId="0" fontId="15" fillId="0" borderId="3" xfId="0" applyFont="1" applyFill="1" applyBorder="1" applyAlignment="1">
      <alignment horizontal="right" wrapText="1"/>
    </xf>
    <xf numFmtId="0" fontId="15" fillId="0" borderId="8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justify" vertical="top" wrapText="1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wrapText="1"/>
    </xf>
    <xf numFmtId="0" fontId="15" fillId="0" borderId="3" xfId="0" applyFont="1" applyFill="1" applyBorder="1" applyAlignment="1">
      <alignment vertical="top" wrapText="1"/>
    </xf>
    <xf numFmtId="0" fontId="15" fillId="0" borderId="9" xfId="0" applyFont="1" applyFill="1" applyBorder="1" applyAlignment="1">
      <alignment horizontal="center" wrapText="1"/>
    </xf>
    <xf numFmtId="14" fontId="15" fillId="0" borderId="3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vertical="top" wrapText="1"/>
    </xf>
    <xf numFmtId="14" fontId="15" fillId="0" borderId="10" xfId="0" applyNumberFormat="1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14" fontId="15" fillId="0" borderId="11" xfId="0" applyNumberFormat="1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14" fontId="15" fillId="0" borderId="3" xfId="0" applyNumberFormat="1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14" fontId="15" fillId="0" borderId="13" xfId="0" applyNumberFormat="1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14" fontId="15" fillId="0" borderId="4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5" fillId="5" borderId="3" xfId="0" applyFont="1" applyFill="1" applyBorder="1" applyAlignment="1">
      <alignment vertical="top" wrapText="1"/>
    </xf>
    <xf numFmtId="14" fontId="15" fillId="5" borderId="3" xfId="0" applyNumberFormat="1" applyFont="1" applyFill="1" applyBorder="1" applyAlignment="1">
      <alignment vertical="top" wrapText="1"/>
    </xf>
    <xf numFmtId="0" fontId="15" fillId="0" borderId="11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5" fillId="5" borderId="4" xfId="0" applyFont="1" applyFill="1" applyBorder="1" applyAlignment="1">
      <alignment vertical="top" wrapText="1"/>
    </xf>
    <xf numFmtId="14" fontId="15" fillId="5" borderId="4" xfId="0" applyNumberFormat="1" applyFont="1" applyFill="1" applyBorder="1" applyAlignment="1">
      <alignment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7" fillId="5" borderId="3" xfId="0" applyNumberFormat="1" applyFont="1" applyFill="1" applyBorder="1" applyAlignment="1" applyProtection="1">
      <alignment horizontal="center" vertical="top"/>
      <protection/>
    </xf>
    <xf numFmtId="0" fontId="15" fillId="5" borderId="3" xfId="0" applyNumberFormat="1" applyFont="1" applyFill="1" applyBorder="1" applyAlignment="1" applyProtection="1">
      <alignment vertical="top"/>
      <protection/>
    </xf>
    <xf numFmtId="0" fontId="17" fillId="5" borderId="3" xfId="0" applyNumberFormat="1" applyFont="1" applyFill="1" applyBorder="1" applyAlignment="1" applyProtection="1">
      <alignment vertical="top"/>
      <protection/>
    </xf>
    <xf numFmtId="0" fontId="15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top"/>
      <protection/>
    </xf>
    <xf numFmtId="0" fontId="15" fillId="0" borderId="7" xfId="0" applyNumberFormat="1" applyFont="1" applyFill="1" applyBorder="1" applyAlignment="1" applyProtection="1">
      <alignment horizontal="center" vertical="top"/>
      <protection/>
    </xf>
    <xf numFmtId="0" fontId="15" fillId="5" borderId="3" xfId="0" applyNumberFormat="1" applyFont="1" applyFill="1" applyBorder="1" applyAlignment="1" applyProtection="1">
      <alignment horizontal="center" vertical="top"/>
      <protection/>
    </xf>
    <xf numFmtId="0" fontId="15" fillId="5" borderId="8" xfId="0" applyNumberFormat="1" applyFont="1" applyFill="1" applyBorder="1" applyAlignment="1" applyProtection="1">
      <alignment horizontal="center" vertical="top"/>
      <protection/>
    </xf>
    <xf numFmtId="0" fontId="15" fillId="5" borderId="14" xfId="0" applyNumberFormat="1" applyFont="1" applyFill="1" applyBorder="1" applyAlignment="1" applyProtection="1">
      <alignment horizontal="center" vertical="top"/>
      <protection/>
    </xf>
    <xf numFmtId="0" fontId="15" fillId="5" borderId="7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15" fillId="0" borderId="3" xfId="0" applyNumberFormat="1" applyFont="1" applyFill="1" applyBorder="1" applyAlignment="1" applyProtection="1">
      <alignment horizontal="justify" vertical="top"/>
      <protection/>
    </xf>
    <xf numFmtId="0" fontId="15" fillId="0" borderId="0" xfId="0" applyFont="1" applyBorder="1" applyAlignment="1">
      <alignment/>
    </xf>
    <xf numFmtId="0" fontId="15" fillId="0" borderId="4" xfId="0" applyNumberFormat="1" applyFont="1" applyFill="1" applyBorder="1" applyAlignment="1" applyProtection="1">
      <alignment horizontal="justify" vertical="top"/>
      <protection/>
    </xf>
    <xf numFmtId="0" fontId="15" fillId="0" borderId="4" xfId="0" applyNumberFormat="1" applyFont="1" applyFill="1" applyBorder="1" applyAlignment="1" applyProtection="1">
      <alignment vertical="top"/>
      <protection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righ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right" vertical="top" wrapText="1"/>
    </xf>
    <xf numFmtId="0" fontId="15" fillId="0" borderId="3" xfId="0" applyNumberFormat="1" applyFont="1" applyFill="1" applyBorder="1" applyAlignment="1" applyProtection="1">
      <alignment vertical="top"/>
      <protection/>
    </xf>
    <xf numFmtId="0" fontId="19" fillId="0" borderId="3" xfId="0" applyFont="1" applyBorder="1" applyAlignment="1">
      <alignment vertical="top" wrapText="1"/>
    </xf>
    <xf numFmtId="0" fontId="19" fillId="0" borderId="3" xfId="0" applyFont="1" applyBorder="1" applyAlignment="1">
      <alignment horizontal="center" vertical="top" wrapText="1"/>
    </xf>
    <xf numFmtId="0" fontId="17" fillId="0" borderId="3" xfId="0" applyNumberFormat="1" applyFont="1" applyFill="1" applyBorder="1" applyAlignment="1" applyProtection="1">
      <alignment horizontal="center" vertical="top"/>
      <protection/>
    </xf>
    <xf numFmtId="0" fontId="15" fillId="0" borderId="3" xfId="0" applyFont="1" applyBorder="1" applyAlignment="1">
      <alignment horizontal="distributed" vertical="top"/>
    </xf>
    <xf numFmtId="14" fontId="15" fillId="0" borderId="3" xfId="0" applyNumberFormat="1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5" borderId="3" xfId="0" applyNumberFormat="1" applyFont="1" applyFill="1" applyBorder="1" applyAlignment="1" applyProtection="1">
      <alignment horizontal="left" vertical="top"/>
      <protection/>
    </xf>
    <xf numFmtId="14" fontId="15" fillId="0" borderId="7" xfId="0" applyNumberFormat="1" applyFont="1" applyBorder="1" applyAlignment="1">
      <alignment vertical="top" wrapText="1"/>
    </xf>
    <xf numFmtId="14" fontId="15" fillId="0" borderId="3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5" borderId="15" xfId="0" applyNumberFormat="1" applyFont="1" applyFill="1" applyBorder="1" applyAlignment="1" applyProtection="1">
      <alignment vertical="top"/>
      <protection/>
    </xf>
    <xf numFmtId="14" fontId="15" fillId="5" borderId="7" xfId="0" applyNumberFormat="1" applyFont="1" applyFill="1" applyBorder="1" applyAlignment="1">
      <alignment vertical="top" wrapText="1"/>
    </xf>
    <xf numFmtId="0" fontId="15" fillId="0" borderId="8" xfId="0" applyNumberFormat="1" applyFont="1" applyFill="1" applyBorder="1" applyAlignment="1" applyProtection="1">
      <alignment horizontal="center" vertical="top"/>
      <protection/>
    </xf>
    <xf numFmtId="0" fontId="15" fillId="5" borderId="8" xfId="0" applyNumberFormat="1" applyFont="1" applyFill="1" applyBorder="1" applyAlignment="1" applyProtection="1">
      <alignment horizontal="left" vertical="top"/>
      <protection/>
    </xf>
    <xf numFmtId="0" fontId="15" fillId="0" borderId="8" xfId="0" applyNumberFormat="1" applyFont="1" applyFill="1" applyBorder="1" applyAlignment="1" applyProtection="1">
      <alignment horizontal="left" vertical="top"/>
      <protection/>
    </xf>
    <xf numFmtId="0" fontId="15" fillId="0" borderId="3" xfId="0" applyNumberFormat="1" applyFont="1" applyFill="1" applyBorder="1" applyAlignment="1" applyProtection="1">
      <alignment horizontal="distributed" vertical="top"/>
      <protection/>
    </xf>
    <xf numFmtId="0" fontId="15" fillId="5" borderId="3" xfId="0" applyNumberFormat="1" applyFont="1" applyFill="1" applyBorder="1" applyAlignment="1" applyProtection="1">
      <alignment horizontal="distributed" vertical="top"/>
      <protection/>
    </xf>
    <xf numFmtId="14" fontId="15" fillId="0" borderId="3" xfId="0" applyNumberFormat="1" applyFont="1" applyFill="1" applyBorder="1" applyAlignment="1" applyProtection="1">
      <alignment horizontal="center" vertical="top"/>
      <protection/>
    </xf>
    <xf numFmtId="164" fontId="15" fillId="0" borderId="3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>
      <alignment horizontal="distributed" vertical="top"/>
    </xf>
    <xf numFmtId="0" fontId="21" fillId="5" borderId="3" xfId="0" applyFont="1" applyFill="1" applyBorder="1" applyAlignment="1">
      <alignment/>
    </xf>
    <xf numFmtId="2" fontId="15" fillId="5" borderId="8" xfId="0" applyNumberFormat="1" applyFont="1" applyFill="1" applyBorder="1" applyAlignment="1" applyProtection="1">
      <alignment vertical="top"/>
      <protection/>
    </xf>
    <xf numFmtId="2" fontId="15" fillId="5" borderId="3" xfId="0" applyNumberFormat="1" applyFont="1" applyFill="1" applyBorder="1" applyAlignment="1" applyProtection="1">
      <alignment vertical="top"/>
      <protection/>
    </xf>
    <xf numFmtId="2" fontId="15" fillId="0" borderId="3" xfId="0" applyNumberFormat="1" applyFont="1" applyBorder="1" applyAlignment="1">
      <alignment vertical="top" wrapText="1"/>
    </xf>
    <xf numFmtId="2" fontId="15" fillId="0" borderId="4" xfId="0" applyNumberFormat="1" applyFont="1" applyBorder="1" applyAlignment="1">
      <alignment vertical="top" wrapText="1"/>
    </xf>
    <xf numFmtId="2" fontId="15" fillId="5" borderId="3" xfId="0" applyNumberFormat="1" applyFont="1" applyFill="1" applyBorder="1" applyAlignment="1">
      <alignment vertical="top" wrapText="1"/>
    </xf>
    <xf numFmtId="2" fontId="15" fillId="5" borderId="4" xfId="0" applyNumberFormat="1" applyFont="1" applyFill="1" applyBorder="1" applyAlignment="1">
      <alignment vertical="top" wrapText="1"/>
    </xf>
    <xf numFmtId="2" fontId="15" fillId="0" borderId="3" xfId="0" applyNumberFormat="1" applyFont="1" applyBorder="1" applyAlignment="1">
      <alignment vertical="top"/>
    </xf>
    <xf numFmtId="2" fontId="17" fillId="5" borderId="3" xfId="0" applyNumberFormat="1" applyFont="1" applyFill="1" applyBorder="1" applyAlignment="1" applyProtection="1">
      <alignment vertical="top"/>
      <protection/>
    </xf>
    <xf numFmtId="2" fontId="15" fillId="0" borderId="3" xfId="0" applyNumberFormat="1" applyFont="1" applyFill="1" applyBorder="1" applyAlignment="1" applyProtection="1">
      <alignment vertical="top"/>
      <protection/>
    </xf>
    <xf numFmtId="2" fontId="15" fillId="0" borderId="14" xfId="0" applyNumberFormat="1" applyFont="1" applyFill="1" applyBorder="1" applyAlignment="1" applyProtection="1">
      <alignment vertical="top"/>
      <protection/>
    </xf>
    <xf numFmtId="2" fontId="15" fillId="0" borderId="7" xfId="0" applyNumberFormat="1" applyFont="1" applyFill="1" applyBorder="1" applyAlignment="1" applyProtection="1">
      <alignment vertical="top"/>
      <protection/>
    </xf>
    <xf numFmtId="2" fontId="15" fillId="5" borderId="14" xfId="0" applyNumberFormat="1" applyFont="1" applyFill="1" applyBorder="1" applyAlignment="1" applyProtection="1">
      <alignment vertical="top"/>
      <protection/>
    </xf>
    <xf numFmtId="2" fontId="15" fillId="5" borderId="7" xfId="0" applyNumberFormat="1" applyFont="1" applyFill="1" applyBorder="1" applyAlignment="1" applyProtection="1">
      <alignment vertical="top"/>
      <protection/>
    </xf>
    <xf numFmtId="2" fontId="15" fillId="0" borderId="15" xfId="0" applyNumberFormat="1" applyFont="1" applyFill="1" applyBorder="1" applyAlignment="1">
      <alignment wrapText="1"/>
    </xf>
    <xf numFmtId="2" fontId="15" fillId="0" borderId="3" xfId="0" applyNumberFormat="1" applyFont="1" applyFill="1" applyBorder="1" applyAlignment="1">
      <alignment wrapText="1"/>
    </xf>
    <xf numFmtId="2" fontId="15" fillId="0" borderId="14" xfId="0" applyNumberFormat="1" applyFont="1" applyFill="1" applyBorder="1" applyAlignment="1">
      <alignment wrapText="1"/>
    </xf>
    <xf numFmtId="2" fontId="15" fillId="0" borderId="3" xfId="0" applyNumberFormat="1" applyFont="1" applyBorder="1" applyAlignment="1">
      <alignment/>
    </xf>
    <xf numFmtId="2" fontId="19" fillId="0" borderId="3" xfId="0" applyNumberFormat="1" applyFont="1" applyBorder="1" applyAlignment="1">
      <alignment vertical="top" wrapText="1"/>
    </xf>
    <xf numFmtId="0" fontId="15" fillId="0" borderId="3" xfId="0" applyNumberFormat="1" applyFont="1" applyFill="1" applyBorder="1" applyAlignment="1" applyProtection="1">
      <alignment horizontal="distributed" vertical="top" wrapText="1"/>
      <protection/>
    </xf>
    <xf numFmtId="0" fontId="15" fillId="0" borderId="0" xfId="0" applyFont="1" applyAlignment="1">
      <alignment horizontal="distributed" vertical="top" wrapText="1"/>
    </xf>
    <xf numFmtId="0" fontId="15" fillId="5" borderId="9" xfId="0" applyNumberFormat="1" applyFont="1" applyFill="1" applyBorder="1" applyAlignment="1" applyProtection="1">
      <alignment horizontal="left" vertical="top"/>
      <protection/>
    </xf>
    <xf numFmtId="0" fontId="15" fillId="5" borderId="7" xfId="0" applyNumberFormat="1" applyFont="1" applyFill="1" applyBorder="1" applyAlignment="1" applyProtection="1">
      <alignment horizontal="distributed" vertical="top"/>
      <protection/>
    </xf>
    <xf numFmtId="14" fontId="15" fillId="5" borderId="7" xfId="0" applyNumberFormat="1" applyFont="1" applyFill="1" applyBorder="1" applyAlignment="1" applyProtection="1">
      <alignment horizontal="center" vertical="top"/>
      <protection/>
    </xf>
    <xf numFmtId="0" fontId="15" fillId="5" borderId="9" xfId="0" applyNumberFormat="1" applyFont="1" applyFill="1" applyBorder="1" applyAlignment="1" applyProtection="1">
      <alignment horizontal="center" vertical="top"/>
      <protection/>
    </xf>
    <xf numFmtId="0" fontId="15" fillId="5" borderId="3" xfId="0" applyFont="1" applyFill="1" applyBorder="1" applyAlignment="1">
      <alignment horizontal="right" wrapText="1"/>
    </xf>
    <xf numFmtId="0" fontId="5" fillId="0" borderId="3" xfId="0" applyFont="1" applyBorder="1" applyAlignment="1">
      <alignment horizontal="center" vertical="top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3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wrapText="1"/>
    </xf>
    <xf numFmtId="0" fontId="15" fillId="0" borderId="3" xfId="0" applyFont="1" applyBorder="1" applyAlignment="1">
      <alignment vertical="top" wrapText="1"/>
    </xf>
    <xf numFmtId="2" fontId="18" fillId="0" borderId="0" xfId="0" applyNumberFormat="1" applyFont="1" applyFill="1" applyBorder="1" applyAlignment="1">
      <alignment horizontal="right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7" xfId="0" applyFont="1" applyBorder="1" applyAlignment="1">
      <alignment horizontal="left" vertical="top" wrapText="1" indent="4"/>
    </xf>
    <xf numFmtId="0" fontId="15" fillId="0" borderId="18" xfId="0" applyFont="1" applyBorder="1" applyAlignment="1">
      <alignment horizontal="left" vertical="top" wrapText="1" indent="4"/>
    </xf>
    <xf numFmtId="0" fontId="15" fillId="0" borderId="12" xfId="0" applyFont="1" applyBorder="1" applyAlignment="1">
      <alignment horizontal="left" vertical="top" wrapText="1" indent="4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7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18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zoomScale="150" zoomScaleNormal="150" workbookViewId="0" topLeftCell="A10">
      <selection activeCell="C2" sqref="C2"/>
    </sheetView>
  </sheetViews>
  <sheetFormatPr defaultColWidth="9.00390625" defaultRowHeight="12.75"/>
  <cols>
    <col min="1" max="1" width="4.375" style="4" customWidth="1"/>
    <col min="2" max="2" width="5.375" style="28" customWidth="1"/>
    <col min="3" max="3" width="46.25390625" style="0" customWidth="1"/>
    <col min="4" max="4" width="23.75390625" style="0" customWidth="1"/>
  </cols>
  <sheetData>
    <row r="1" spans="1:4" ht="57" customHeight="1">
      <c r="A1" s="182" t="s">
        <v>843</v>
      </c>
      <c r="B1" s="182"/>
      <c r="C1" s="182"/>
      <c r="D1" s="182"/>
    </row>
    <row r="2" spans="1:4" ht="12.75">
      <c r="A2" s="5"/>
      <c r="B2" s="6"/>
      <c r="C2" s="7"/>
      <c r="D2" s="8"/>
    </row>
    <row r="3" spans="1:4" ht="14.25" customHeight="1">
      <c r="A3" s="9" t="s">
        <v>1179</v>
      </c>
      <c r="B3" s="10"/>
      <c r="C3" s="11" t="s">
        <v>1180</v>
      </c>
      <c r="D3" s="12">
        <v>6</v>
      </c>
    </row>
    <row r="4" spans="1:4" ht="15" customHeight="1">
      <c r="A4" s="9" t="s">
        <v>1181</v>
      </c>
      <c r="B4" s="10"/>
      <c r="C4" s="11" t="s">
        <v>1182</v>
      </c>
      <c r="D4" s="13">
        <v>70</v>
      </c>
    </row>
    <row r="5" spans="1:4" ht="24.75" customHeight="1">
      <c r="A5" s="9" t="s">
        <v>1183</v>
      </c>
      <c r="B5" s="10"/>
      <c r="C5" s="11" t="s">
        <v>1184</v>
      </c>
      <c r="D5" s="13">
        <v>0</v>
      </c>
    </row>
    <row r="6" spans="1:4" ht="12.75">
      <c r="A6" s="183" t="s">
        <v>1185</v>
      </c>
      <c r="B6" s="183"/>
      <c r="C6" s="183"/>
      <c r="D6" s="14"/>
    </row>
    <row r="7" spans="1:4" ht="35.25" customHeight="1">
      <c r="A7" s="178" t="s">
        <v>1186</v>
      </c>
      <c r="B7" s="10"/>
      <c r="C7" s="15" t="s">
        <v>1187</v>
      </c>
      <c r="D7" s="16">
        <v>607126</v>
      </c>
    </row>
    <row r="8" spans="1:4" ht="12.75">
      <c r="A8" s="178"/>
      <c r="B8" s="10"/>
      <c r="C8" s="17" t="s">
        <v>1188</v>
      </c>
      <c r="D8" s="18"/>
    </row>
    <row r="9" spans="1:4" ht="12.75">
      <c r="A9" s="178"/>
      <c r="B9" s="10" t="s">
        <v>1189</v>
      </c>
      <c r="C9" s="11" t="s">
        <v>1190</v>
      </c>
      <c r="D9" s="19">
        <v>565418</v>
      </c>
    </row>
    <row r="10" spans="1:4" ht="12.75">
      <c r="A10" s="178"/>
      <c r="B10" s="10"/>
      <c r="C10" s="11" t="s">
        <v>1191</v>
      </c>
      <c r="D10" s="19"/>
    </row>
    <row r="11" spans="1:4" ht="12.75">
      <c r="A11" s="178"/>
      <c r="B11" s="10" t="s">
        <v>1192</v>
      </c>
      <c r="C11" s="11" t="s">
        <v>1193</v>
      </c>
      <c r="D11" s="19">
        <v>41708</v>
      </c>
    </row>
    <row r="12" spans="1:4" ht="12.75">
      <c r="A12" s="178"/>
      <c r="B12" s="10"/>
      <c r="C12" s="11" t="s">
        <v>1194</v>
      </c>
      <c r="D12" s="19"/>
    </row>
    <row r="13" spans="1:4" ht="12.75">
      <c r="A13" s="178"/>
      <c r="B13" s="10" t="s">
        <v>1195</v>
      </c>
      <c r="C13" s="11" t="s">
        <v>1196</v>
      </c>
      <c r="D13" s="19"/>
    </row>
    <row r="14" spans="1:4" ht="12.75">
      <c r="A14" s="178"/>
      <c r="B14" s="10" t="s">
        <v>1197</v>
      </c>
      <c r="C14" s="11" t="s">
        <v>1198</v>
      </c>
      <c r="D14" s="19"/>
    </row>
    <row r="15" spans="1:4" ht="12.75">
      <c r="A15" s="178"/>
      <c r="B15" s="10" t="s">
        <v>1199</v>
      </c>
      <c r="C15" s="11" t="s">
        <v>1200</v>
      </c>
      <c r="D15" s="19"/>
    </row>
    <row r="16" spans="1:4" ht="12.75">
      <c r="A16" s="178"/>
      <c r="B16" s="10"/>
      <c r="C16" s="20" t="s">
        <v>1201</v>
      </c>
      <c r="D16" s="19"/>
    </row>
    <row r="17" spans="1:4" ht="24.75" customHeight="1">
      <c r="A17" s="178"/>
      <c r="B17" s="10"/>
      <c r="C17" s="15" t="s">
        <v>1202</v>
      </c>
      <c r="D17" s="16">
        <v>16530</v>
      </c>
    </row>
    <row r="18" spans="1:4" ht="12.75">
      <c r="A18" s="178"/>
      <c r="B18" s="10"/>
      <c r="C18" s="17" t="s">
        <v>1188</v>
      </c>
      <c r="D18" s="18"/>
    </row>
    <row r="19" spans="1:4" ht="12.75">
      <c r="A19" s="178"/>
      <c r="B19" s="10" t="s">
        <v>1203</v>
      </c>
      <c r="C19" s="11" t="s">
        <v>1204</v>
      </c>
      <c r="D19" s="19">
        <v>10134</v>
      </c>
    </row>
    <row r="20" spans="1:4" ht="12.75">
      <c r="A20" s="178"/>
      <c r="B20" s="10"/>
      <c r="C20" s="11" t="s">
        <v>1191</v>
      </c>
      <c r="D20" s="19"/>
    </row>
    <row r="21" spans="1:4" ht="12.75">
      <c r="A21" s="178"/>
      <c r="B21" s="10" t="s">
        <v>1205</v>
      </c>
      <c r="C21" s="11" t="s">
        <v>1206</v>
      </c>
      <c r="D21" s="19">
        <v>6396</v>
      </c>
    </row>
    <row r="22" spans="1:4" ht="12.75">
      <c r="A22" s="178"/>
      <c r="B22" s="10"/>
      <c r="C22" s="11" t="s">
        <v>1194</v>
      </c>
      <c r="D22" s="19"/>
    </row>
    <row r="23" spans="1:4" ht="12.75">
      <c r="A23" s="178"/>
      <c r="B23" s="10" t="s">
        <v>1207</v>
      </c>
      <c r="C23" s="11" t="s">
        <v>1208</v>
      </c>
      <c r="D23" s="19"/>
    </row>
    <row r="24" spans="1:4" ht="12.75">
      <c r="A24" s="178"/>
      <c r="B24" s="10" t="s">
        <v>1209</v>
      </c>
      <c r="C24" s="11" t="s">
        <v>1210</v>
      </c>
      <c r="D24" s="19"/>
    </row>
    <row r="25" spans="1:4" ht="12.75">
      <c r="A25" s="178"/>
      <c r="B25" s="10" t="s">
        <v>1211</v>
      </c>
      <c r="C25" s="11" t="s">
        <v>1212</v>
      </c>
      <c r="D25" s="19"/>
    </row>
    <row r="26" spans="1:4" ht="21.75">
      <c r="A26" s="178"/>
      <c r="B26" s="10"/>
      <c r="C26" s="15" t="s">
        <v>1213</v>
      </c>
      <c r="D26" s="19">
        <v>590596</v>
      </c>
    </row>
    <row r="27" spans="1:4" ht="12.75">
      <c r="A27" s="178"/>
      <c r="B27" s="10"/>
      <c r="C27" s="17" t="s">
        <v>1188</v>
      </c>
      <c r="D27" s="18"/>
    </row>
    <row r="28" spans="1:4" ht="12.75">
      <c r="A28" s="178"/>
      <c r="B28" s="10" t="s">
        <v>1214</v>
      </c>
      <c r="C28" s="11" t="s">
        <v>1204</v>
      </c>
      <c r="D28" s="19">
        <v>553758</v>
      </c>
    </row>
    <row r="29" spans="1:4" ht="12.75">
      <c r="A29" s="178"/>
      <c r="B29" s="10"/>
      <c r="C29" s="11" t="s">
        <v>1191</v>
      </c>
      <c r="D29" s="19"/>
    </row>
    <row r="30" spans="1:4" ht="12.75">
      <c r="A30" s="178"/>
      <c r="B30" s="10" t="s">
        <v>1215</v>
      </c>
      <c r="C30" s="11" t="s">
        <v>1206</v>
      </c>
      <c r="D30" s="19">
        <v>36838</v>
      </c>
    </row>
    <row r="31" spans="1:4" ht="12.75">
      <c r="A31" s="178"/>
      <c r="B31" s="10"/>
      <c r="C31" s="11" t="s">
        <v>1194</v>
      </c>
      <c r="D31" s="19"/>
    </row>
    <row r="32" spans="1:4" ht="12.75">
      <c r="A32" s="178"/>
      <c r="B32" s="10" t="s">
        <v>1216</v>
      </c>
      <c r="C32" s="11" t="s">
        <v>1208</v>
      </c>
      <c r="D32" s="19"/>
    </row>
    <row r="33" spans="1:4" ht="12.75">
      <c r="A33" s="178"/>
      <c r="B33" s="10" t="s">
        <v>1217</v>
      </c>
      <c r="C33" s="11" t="s">
        <v>1210</v>
      </c>
      <c r="D33" s="19"/>
    </row>
    <row r="34" spans="1:4" ht="12.75">
      <c r="A34" s="178"/>
      <c r="B34" s="21" t="s">
        <v>1218</v>
      </c>
      <c r="C34" s="22" t="s">
        <v>1212</v>
      </c>
      <c r="D34" s="19"/>
    </row>
    <row r="35" spans="1:4" ht="21.75">
      <c r="A35" s="23"/>
      <c r="B35" s="21"/>
      <c r="C35" s="24" t="s">
        <v>1219</v>
      </c>
      <c r="D35" s="25">
        <v>0</v>
      </c>
    </row>
    <row r="36" spans="1:4" ht="12.75">
      <c r="A36" s="23"/>
      <c r="B36" s="21"/>
      <c r="C36" s="17" t="s">
        <v>1188</v>
      </c>
      <c r="D36" s="26"/>
    </row>
    <row r="37" spans="1:4" ht="12.75">
      <c r="A37" s="23"/>
      <c r="B37" s="21" t="s">
        <v>1220</v>
      </c>
      <c r="C37" s="11" t="s">
        <v>1204</v>
      </c>
      <c r="D37" s="25"/>
    </row>
    <row r="38" spans="1:4" ht="12.75">
      <c r="A38" s="23"/>
      <c r="B38" s="21"/>
      <c r="C38" s="11" t="s">
        <v>1191</v>
      </c>
      <c r="D38" s="25"/>
    </row>
    <row r="39" spans="1:4" ht="12.75">
      <c r="A39" s="23"/>
      <c r="B39" s="21" t="s">
        <v>1221</v>
      </c>
      <c r="C39" s="11" t="s">
        <v>1206</v>
      </c>
      <c r="D39" s="25"/>
    </row>
    <row r="40" spans="1:4" ht="12.75">
      <c r="A40" s="23"/>
      <c r="B40" s="21"/>
      <c r="C40" s="11" t="s">
        <v>1194</v>
      </c>
      <c r="D40" s="25"/>
    </row>
    <row r="41" spans="1:4" ht="12.75">
      <c r="A41" s="23"/>
      <c r="B41" s="21" t="s">
        <v>1222</v>
      </c>
      <c r="C41" s="11" t="s">
        <v>1208</v>
      </c>
      <c r="D41" s="25"/>
    </row>
    <row r="42" spans="1:4" ht="12.75">
      <c r="A42" s="23"/>
      <c r="B42" s="21" t="s">
        <v>1223</v>
      </c>
      <c r="C42" s="11" t="s">
        <v>1210</v>
      </c>
      <c r="D42" s="25"/>
    </row>
    <row r="43" spans="1:3" ht="12.75">
      <c r="A43" s="23"/>
      <c r="B43" s="21" t="s">
        <v>1224</v>
      </c>
      <c r="C43" s="22" t="s">
        <v>1212</v>
      </c>
    </row>
    <row r="44" spans="1:4" ht="33" customHeight="1">
      <c r="A44" s="178" t="s">
        <v>1225</v>
      </c>
      <c r="B44" s="10"/>
      <c r="C44" s="15" t="s">
        <v>1226</v>
      </c>
      <c r="D44" s="25">
        <v>298632</v>
      </c>
    </row>
    <row r="45" spans="1:4" ht="12.75">
      <c r="A45" s="178"/>
      <c r="B45" s="10"/>
      <c r="C45" s="17" t="s">
        <v>1188</v>
      </c>
      <c r="D45" s="18"/>
    </row>
    <row r="46" spans="1:4" ht="12.75">
      <c r="A46" s="178"/>
      <c r="B46" s="10" t="s">
        <v>1227</v>
      </c>
      <c r="C46" s="11" t="s">
        <v>1228</v>
      </c>
      <c r="D46" s="19">
        <v>283282</v>
      </c>
    </row>
    <row r="47" spans="1:4" ht="12.75">
      <c r="A47" s="178"/>
      <c r="B47" s="10"/>
      <c r="C47" s="11" t="s">
        <v>1191</v>
      </c>
      <c r="D47" s="19"/>
    </row>
    <row r="48" spans="1:4" ht="12.75">
      <c r="A48" s="178"/>
      <c r="B48" s="10" t="s">
        <v>1229</v>
      </c>
      <c r="C48" s="11" t="s">
        <v>1230</v>
      </c>
      <c r="D48" s="19">
        <v>15350</v>
      </c>
    </row>
    <row r="49" spans="1:4" ht="12.75">
      <c r="A49" s="178"/>
      <c r="B49" s="10"/>
      <c r="C49" s="11" t="s">
        <v>1194</v>
      </c>
      <c r="D49" s="19"/>
    </row>
    <row r="50" spans="1:4" ht="12.75">
      <c r="A50" s="178"/>
      <c r="B50" s="10" t="s">
        <v>1231</v>
      </c>
      <c r="C50" s="11" t="s">
        <v>1232</v>
      </c>
      <c r="D50" s="19"/>
    </row>
    <row r="51" spans="1:4" ht="12.75">
      <c r="A51" s="178"/>
      <c r="B51" s="10" t="s">
        <v>1233</v>
      </c>
      <c r="C51" s="11" t="s">
        <v>1234</v>
      </c>
      <c r="D51" s="19"/>
    </row>
    <row r="52" spans="1:4" ht="12.75">
      <c r="A52" s="178"/>
      <c r="B52" s="10" t="s">
        <v>1235</v>
      </c>
      <c r="C52" s="11" t="s">
        <v>1236</v>
      </c>
      <c r="D52" s="19"/>
    </row>
    <row r="53" spans="1:4" ht="12.75">
      <c r="A53" s="178"/>
      <c r="B53" s="10"/>
      <c r="C53" s="20" t="s">
        <v>1201</v>
      </c>
      <c r="D53" s="19"/>
    </row>
    <row r="54" spans="1:4" ht="25.5" customHeight="1">
      <c r="A54" s="178"/>
      <c r="B54" s="10"/>
      <c r="C54" s="15" t="s">
        <v>1237</v>
      </c>
      <c r="D54" s="16">
        <v>10042</v>
      </c>
    </row>
    <row r="55" spans="1:4" ht="12.75">
      <c r="A55" s="178"/>
      <c r="B55" s="10"/>
      <c r="C55" s="17" t="s">
        <v>1188</v>
      </c>
      <c r="D55" s="18"/>
    </row>
    <row r="56" spans="1:4" ht="12.75">
      <c r="A56" s="178"/>
      <c r="B56" s="10" t="s">
        <v>1238</v>
      </c>
      <c r="C56" s="11" t="s">
        <v>1204</v>
      </c>
      <c r="D56" s="19">
        <v>7387</v>
      </c>
    </row>
    <row r="57" spans="1:4" ht="12.75">
      <c r="A57" s="178"/>
      <c r="B57" s="10"/>
      <c r="C57" s="11" t="s">
        <v>1191</v>
      </c>
      <c r="D57" s="19"/>
    </row>
    <row r="58" spans="1:4" ht="12.75">
      <c r="A58" s="178"/>
      <c r="B58" s="10" t="s">
        <v>1239</v>
      </c>
      <c r="C58" s="11" t="s">
        <v>1206</v>
      </c>
      <c r="D58" s="19">
        <v>2655</v>
      </c>
    </row>
    <row r="59" spans="1:4" ht="12.75">
      <c r="A59" s="178"/>
      <c r="B59" s="10"/>
      <c r="C59" s="11" t="s">
        <v>1194</v>
      </c>
      <c r="D59" s="19"/>
    </row>
    <row r="60" spans="1:4" ht="12.75">
      <c r="A60" s="178"/>
      <c r="B60" s="10" t="s">
        <v>1240</v>
      </c>
      <c r="C60" s="11" t="s">
        <v>1208</v>
      </c>
      <c r="D60" s="19"/>
    </row>
    <row r="61" spans="1:4" ht="12.75">
      <c r="A61" s="178"/>
      <c r="B61" s="10" t="s">
        <v>1241</v>
      </c>
      <c r="C61" s="11" t="s">
        <v>1210</v>
      </c>
      <c r="D61" s="19"/>
    </row>
    <row r="62" spans="1:4" ht="12.75">
      <c r="A62" s="178"/>
      <c r="B62" s="10" t="s">
        <v>1242</v>
      </c>
      <c r="C62" s="11" t="s">
        <v>1212</v>
      </c>
      <c r="D62" s="19"/>
    </row>
    <row r="63" spans="1:4" ht="23.25" customHeight="1">
      <c r="A63" s="178"/>
      <c r="B63" s="10"/>
      <c r="C63" s="15" t="s">
        <v>0</v>
      </c>
      <c r="D63" s="16">
        <v>288590</v>
      </c>
    </row>
    <row r="64" spans="1:4" ht="12.75">
      <c r="A64" s="178"/>
      <c r="B64" s="10"/>
      <c r="C64" s="17" t="s">
        <v>1188</v>
      </c>
      <c r="D64" s="18"/>
    </row>
    <row r="65" spans="1:4" ht="12.75">
      <c r="A65" s="178"/>
      <c r="B65" s="10" t="s">
        <v>1</v>
      </c>
      <c r="C65" s="11" t="s">
        <v>1204</v>
      </c>
      <c r="D65" s="19">
        <v>275205</v>
      </c>
    </row>
    <row r="66" spans="1:4" ht="12.75">
      <c r="A66" s="178"/>
      <c r="B66" s="10"/>
      <c r="C66" s="11" t="s">
        <v>1191</v>
      </c>
      <c r="D66" s="19"/>
    </row>
    <row r="67" spans="1:4" ht="12.75">
      <c r="A67" s="178"/>
      <c r="B67" s="10" t="s">
        <v>2</v>
      </c>
      <c r="C67" s="11" t="s">
        <v>1206</v>
      </c>
      <c r="D67" s="19">
        <v>13385</v>
      </c>
    </row>
    <row r="68" spans="1:4" ht="12.75">
      <c r="A68" s="178"/>
      <c r="B68" s="10"/>
      <c r="C68" s="11" t="s">
        <v>1194</v>
      </c>
      <c r="D68" s="19"/>
    </row>
    <row r="69" spans="1:4" ht="12.75">
      <c r="A69" s="178"/>
      <c r="B69" s="10" t="s">
        <v>3</v>
      </c>
      <c r="C69" s="11" t="s">
        <v>1208</v>
      </c>
      <c r="D69" s="19"/>
    </row>
    <row r="70" spans="1:4" ht="12.75">
      <c r="A70" s="178"/>
      <c r="B70" s="10" t="s">
        <v>4</v>
      </c>
      <c r="C70" s="11" t="s">
        <v>1210</v>
      </c>
      <c r="D70" s="19"/>
    </row>
    <row r="71" spans="1:4" ht="12.75">
      <c r="A71" s="178"/>
      <c r="B71" s="10" t="s">
        <v>5</v>
      </c>
      <c r="C71" s="11" t="s">
        <v>1212</v>
      </c>
      <c r="D71" s="19"/>
    </row>
    <row r="72" spans="1:4" ht="21.75">
      <c r="A72" s="9"/>
      <c r="B72" s="10"/>
      <c r="C72" s="24" t="s">
        <v>6</v>
      </c>
      <c r="D72" s="19">
        <v>0</v>
      </c>
    </row>
    <row r="73" spans="1:4" ht="12.75">
      <c r="A73" s="9"/>
      <c r="B73" s="10"/>
      <c r="C73" s="17" t="s">
        <v>1188</v>
      </c>
      <c r="D73" s="18"/>
    </row>
    <row r="74" spans="1:4" ht="12.75">
      <c r="A74" s="9"/>
      <c r="B74" s="10" t="s">
        <v>7</v>
      </c>
      <c r="C74" s="11" t="s">
        <v>1204</v>
      </c>
      <c r="D74" s="19"/>
    </row>
    <row r="75" spans="1:4" ht="12.75">
      <c r="A75" s="9"/>
      <c r="B75" s="10"/>
      <c r="C75" s="11" t="s">
        <v>1191</v>
      </c>
      <c r="D75" s="19"/>
    </row>
    <row r="76" spans="1:4" ht="12.75">
      <c r="A76" s="9"/>
      <c r="B76" s="10" t="s">
        <v>8</v>
      </c>
      <c r="C76" s="11" t="s">
        <v>1206</v>
      </c>
      <c r="D76" s="19"/>
    </row>
    <row r="77" spans="1:4" ht="12.75">
      <c r="A77" s="9"/>
      <c r="B77" s="10"/>
      <c r="C77" s="11" t="s">
        <v>1194</v>
      </c>
      <c r="D77" s="19"/>
    </row>
    <row r="78" spans="1:4" ht="12.75">
      <c r="A78" s="9"/>
      <c r="B78" s="10" t="s">
        <v>9</v>
      </c>
      <c r="C78" s="11" t="s">
        <v>1208</v>
      </c>
      <c r="D78" s="19"/>
    </row>
    <row r="79" spans="1:4" ht="12.75">
      <c r="A79" s="9"/>
      <c r="B79" s="10" t="s">
        <v>10</v>
      </c>
      <c r="C79" s="11" t="s">
        <v>1210</v>
      </c>
      <c r="D79" s="19"/>
    </row>
    <row r="80" spans="1:4" ht="12.75">
      <c r="A80" s="9"/>
      <c r="B80" s="10" t="s">
        <v>11</v>
      </c>
      <c r="C80" s="22" t="s">
        <v>1212</v>
      </c>
      <c r="D80" s="19"/>
    </row>
    <row r="81" spans="1:4" ht="12.75">
      <c r="A81" s="181" t="s">
        <v>12</v>
      </c>
      <c r="B81" s="181"/>
      <c r="C81" s="181"/>
      <c r="D81" s="19"/>
    </row>
    <row r="82" spans="1:4" ht="33" customHeight="1">
      <c r="A82" s="178" t="s">
        <v>13</v>
      </c>
      <c r="B82" s="10"/>
      <c r="C82" s="15" t="s">
        <v>14</v>
      </c>
      <c r="D82" s="69">
        <v>470</v>
      </c>
    </row>
    <row r="83" spans="1:4" ht="12.75">
      <c r="A83" s="178"/>
      <c r="B83" s="10"/>
      <c r="C83" s="20" t="s">
        <v>1201</v>
      </c>
      <c r="D83" s="13"/>
    </row>
    <row r="84" spans="1:4" ht="14.25" customHeight="1">
      <c r="A84" s="178"/>
      <c r="B84" s="10" t="s">
        <v>15</v>
      </c>
      <c r="C84" s="11" t="s">
        <v>16</v>
      </c>
      <c r="D84" s="13">
        <v>101</v>
      </c>
    </row>
    <row r="85" spans="1:4" ht="14.25" customHeight="1">
      <c r="A85" s="178"/>
      <c r="B85" s="10"/>
      <c r="C85" s="11" t="s">
        <v>1201</v>
      </c>
      <c r="D85" s="13"/>
    </row>
    <row r="86" spans="1:4" ht="14.25" customHeight="1">
      <c r="A86" s="178"/>
      <c r="B86" s="10"/>
      <c r="C86" s="11" t="s">
        <v>17</v>
      </c>
      <c r="D86" s="13"/>
    </row>
    <row r="87" spans="1:4" ht="14.25" customHeight="1">
      <c r="A87" s="178"/>
      <c r="B87" s="10"/>
      <c r="C87" s="11" t="s">
        <v>18</v>
      </c>
      <c r="D87" s="13"/>
    </row>
    <row r="88" spans="1:4" ht="12.75">
      <c r="A88" s="178"/>
      <c r="B88" s="10" t="s">
        <v>19</v>
      </c>
      <c r="C88" s="11" t="s">
        <v>20</v>
      </c>
      <c r="D88" s="13">
        <v>369</v>
      </c>
    </row>
    <row r="89" spans="1:4" ht="14.25" customHeight="1">
      <c r="A89" s="9"/>
      <c r="B89" s="10"/>
      <c r="C89" s="11" t="s">
        <v>1201</v>
      </c>
      <c r="D89" s="13"/>
    </row>
    <row r="90" spans="1:4" ht="14.25" customHeight="1">
      <c r="A90" s="9"/>
      <c r="B90" s="10"/>
      <c r="C90" s="11" t="s">
        <v>17</v>
      </c>
      <c r="D90" s="13"/>
    </row>
    <row r="91" spans="1:4" ht="14.25" customHeight="1">
      <c r="A91" s="9"/>
      <c r="B91" s="10"/>
      <c r="C91" s="11" t="s">
        <v>18</v>
      </c>
      <c r="D91" s="13"/>
    </row>
    <row r="92" spans="1:4" ht="13.5" customHeight="1">
      <c r="A92" s="9"/>
      <c r="B92" s="10" t="s">
        <v>21</v>
      </c>
      <c r="C92" s="11" t="s">
        <v>22</v>
      </c>
      <c r="D92" s="13">
        <v>0</v>
      </c>
    </row>
    <row r="93" spans="1:4" ht="14.25" customHeight="1">
      <c r="A93" s="9"/>
      <c r="B93" s="10"/>
      <c r="C93" s="11" t="s">
        <v>1201</v>
      </c>
      <c r="D93" s="13"/>
    </row>
    <row r="94" spans="1:4" ht="14.25" customHeight="1">
      <c r="A94" s="9"/>
      <c r="B94" s="10"/>
      <c r="C94" s="11" t="s">
        <v>17</v>
      </c>
      <c r="D94" s="13"/>
    </row>
    <row r="95" spans="1:4" ht="14.25" customHeight="1">
      <c r="A95" s="9"/>
      <c r="B95" s="10"/>
      <c r="C95" s="11" t="s">
        <v>18</v>
      </c>
      <c r="D95" s="13"/>
    </row>
    <row r="96" spans="1:4" ht="36" customHeight="1">
      <c r="A96" s="178" t="s">
        <v>23</v>
      </c>
      <c r="B96" s="10"/>
      <c r="C96" s="15" t="s">
        <v>24</v>
      </c>
      <c r="D96" s="16">
        <v>607126</v>
      </c>
    </row>
    <row r="97" spans="1:4" ht="12.75">
      <c r="A97" s="178"/>
      <c r="B97" s="10"/>
      <c r="C97" s="17" t="s">
        <v>1201</v>
      </c>
      <c r="D97" s="18"/>
    </row>
    <row r="98" spans="1:4" ht="16.5" customHeight="1">
      <c r="A98" s="178"/>
      <c r="B98" s="10" t="s">
        <v>25</v>
      </c>
      <c r="C98" s="11" t="s">
        <v>26</v>
      </c>
      <c r="D98" s="19">
        <v>16530</v>
      </c>
    </row>
    <row r="99" spans="1:4" ht="16.5" customHeight="1">
      <c r="A99" s="178"/>
      <c r="B99" s="10" t="s">
        <v>27</v>
      </c>
      <c r="C99" s="11" t="s">
        <v>28</v>
      </c>
      <c r="D99" s="19">
        <v>590596</v>
      </c>
    </row>
    <row r="100" spans="1:4" ht="12.75" customHeight="1">
      <c r="A100" s="9"/>
      <c r="B100" s="10" t="s">
        <v>29</v>
      </c>
      <c r="C100" s="11" t="s">
        <v>22</v>
      </c>
      <c r="D100" s="19"/>
    </row>
    <row r="101" spans="1:4" ht="39" customHeight="1">
      <c r="A101" s="178" t="s">
        <v>30</v>
      </c>
      <c r="B101" s="10"/>
      <c r="C101" s="15" t="s">
        <v>31</v>
      </c>
      <c r="D101" s="16">
        <v>298632</v>
      </c>
    </row>
    <row r="102" spans="1:4" ht="12.75">
      <c r="A102" s="178"/>
      <c r="B102" s="10"/>
      <c r="C102" s="17" t="s">
        <v>1201</v>
      </c>
      <c r="D102" s="18"/>
    </row>
    <row r="103" spans="1:4" ht="14.25" customHeight="1">
      <c r="A103" s="178"/>
      <c r="B103" s="10" t="s">
        <v>32</v>
      </c>
      <c r="C103" s="11" t="s">
        <v>26</v>
      </c>
      <c r="D103" s="19">
        <v>10042</v>
      </c>
    </row>
    <row r="104" spans="1:4" ht="12.75" customHeight="1">
      <c r="A104" s="178"/>
      <c r="B104" s="10" t="s">
        <v>33</v>
      </c>
      <c r="C104" s="11" t="s">
        <v>28</v>
      </c>
      <c r="D104" s="19">
        <v>288590</v>
      </c>
    </row>
    <row r="105" spans="1:4" ht="13.5" customHeight="1">
      <c r="A105" s="9"/>
      <c r="B105" s="10" t="s">
        <v>34</v>
      </c>
      <c r="C105" s="11" t="s">
        <v>22</v>
      </c>
      <c r="D105" s="19"/>
    </row>
    <row r="106" spans="1:4" ht="36" customHeight="1">
      <c r="A106" s="178" t="s">
        <v>35</v>
      </c>
      <c r="B106" s="10"/>
      <c r="C106" s="15" t="s">
        <v>36</v>
      </c>
      <c r="D106" s="70">
        <v>135663</v>
      </c>
    </row>
    <row r="107" spans="1:4" ht="12.75">
      <c r="A107" s="178"/>
      <c r="B107" s="10"/>
      <c r="C107" s="17" t="s">
        <v>1201</v>
      </c>
      <c r="D107" s="18"/>
    </row>
    <row r="108" spans="1:4" ht="13.5" customHeight="1">
      <c r="A108" s="178"/>
      <c r="B108" s="10" t="s">
        <v>37</v>
      </c>
      <c r="C108" s="11" t="s">
        <v>38</v>
      </c>
      <c r="D108" s="71">
        <v>10004</v>
      </c>
    </row>
    <row r="109" spans="1:4" ht="12.75">
      <c r="A109" s="178"/>
      <c r="B109" s="10" t="s">
        <v>39</v>
      </c>
      <c r="C109" s="11" t="s">
        <v>40</v>
      </c>
      <c r="D109" s="71">
        <v>125659</v>
      </c>
    </row>
    <row r="110" spans="1:4" ht="12" customHeight="1">
      <c r="A110" s="9"/>
      <c r="B110" s="10" t="s">
        <v>41</v>
      </c>
      <c r="C110" s="11" t="s">
        <v>22</v>
      </c>
      <c r="D110" s="71"/>
    </row>
    <row r="111" spans="1:4" ht="24" customHeight="1">
      <c r="A111" s="178">
        <v>10</v>
      </c>
      <c r="B111" s="10"/>
      <c r="C111" s="15" t="s">
        <v>42</v>
      </c>
      <c r="D111" s="70">
        <v>2750</v>
      </c>
    </row>
    <row r="112" spans="1:4" ht="12.75">
      <c r="A112" s="178"/>
      <c r="B112" s="10"/>
      <c r="C112" s="20" t="s">
        <v>1201</v>
      </c>
      <c r="D112" s="71"/>
    </row>
    <row r="113" spans="1:4" ht="14.25" customHeight="1">
      <c r="A113" s="178"/>
      <c r="B113" s="10" t="s">
        <v>43</v>
      </c>
      <c r="C113" s="11" t="s">
        <v>38</v>
      </c>
      <c r="D113" s="71">
        <v>900</v>
      </c>
    </row>
    <row r="114" spans="1:4" ht="12.75">
      <c r="A114" s="178"/>
      <c r="B114" s="10" t="s">
        <v>44</v>
      </c>
      <c r="C114" s="11" t="s">
        <v>40</v>
      </c>
      <c r="D114" s="71">
        <v>1850</v>
      </c>
    </row>
    <row r="115" spans="1:4" ht="13.5" customHeight="1">
      <c r="A115" s="9"/>
      <c r="B115" s="10" t="s">
        <v>45</v>
      </c>
      <c r="C115" s="11" t="s">
        <v>22</v>
      </c>
      <c r="D115" s="71">
        <v>0</v>
      </c>
    </row>
    <row r="116" spans="1:4" ht="12.75">
      <c r="A116" s="181" t="s">
        <v>46</v>
      </c>
      <c r="B116" s="181"/>
      <c r="C116" s="181"/>
      <c r="D116" s="19"/>
    </row>
    <row r="117" spans="1:4" ht="26.25" customHeight="1">
      <c r="A117" s="178" t="s">
        <v>47</v>
      </c>
      <c r="B117" s="10"/>
      <c r="C117" s="15" t="s">
        <v>48</v>
      </c>
      <c r="D117" s="16">
        <v>0</v>
      </c>
    </row>
    <row r="118" spans="1:4" ht="12.75">
      <c r="A118" s="178"/>
      <c r="B118" s="27"/>
      <c r="C118" s="17" t="s">
        <v>1201</v>
      </c>
      <c r="D118" s="18"/>
    </row>
    <row r="119" spans="1:4" ht="14.25" customHeight="1">
      <c r="A119" s="178"/>
      <c r="B119" s="10" t="s">
        <v>49</v>
      </c>
      <c r="C119" s="11" t="s">
        <v>50</v>
      </c>
      <c r="D119" s="19">
        <v>0</v>
      </c>
    </row>
    <row r="120" spans="1:4" ht="12.75" customHeight="1">
      <c r="A120" s="178"/>
      <c r="B120" s="10" t="s">
        <v>51</v>
      </c>
      <c r="C120" s="11" t="s">
        <v>28</v>
      </c>
      <c r="D120" s="19">
        <v>0</v>
      </c>
    </row>
    <row r="121" spans="1:4" ht="12.75">
      <c r="A121" s="178"/>
      <c r="B121" s="10" t="s">
        <v>52</v>
      </c>
      <c r="C121" s="11" t="s">
        <v>22</v>
      </c>
      <c r="D121" s="19">
        <v>0</v>
      </c>
    </row>
    <row r="122" spans="1:4" ht="26.25" customHeight="1">
      <c r="A122" s="178" t="s">
        <v>53</v>
      </c>
      <c r="B122" s="10"/>
      <c r="C122" s="15" t="s">
        <v>54</v>
      </c>
      <c r="D122" s="16">
        <v>0</v>
      </c>
    </row>
    <row r="123" spans="1:4" ht="12.75">
      <c r="A123" s="178"/>
      <c r="B123" s="27"/>
      <c r="C123" s="17" t="s">
        <v>1201</v>
      </c>
      <c r="D123" s="18"/>
    </row>
    <row r="124" spans="1:4" ht="15.75" customHeight="1">
      <c r="A124" s="178"/>
      <c r="B124" s="10" t="s">
        <v>55</v>
      </c>
      <c r="C124" s="11" t="s">
        <v>26</v>
      </c>
      <c r="D124" s="19">
        <v>0</v>
      </c>
    </row>
    <row r="125" spans="1:4" ht="17.25" customHeight="1">
      <c r="A125" s="178"/>
      <c r="B125" s="10" t="s">
        <v>56</v>
      </c>
      <c r="C125" s="11" t="s">
        <v>28</v>
      </c>
      <c r="D125" s="19">
        <v>0</v>
      </c>
    </row>
    <row r="126" spans="1:4" ht="18" customHeight="1">
      <c r="A126" s="9"/>
      <c r="B126" s="10" t="s">
        <v>57</v>
      </c>
      <c r="C126" s="11" t="s">
        <v>22</v>
      </c>
      <c r="D126" s="19">
        <v>0</v>
      </c>
    </row>
    <row r="127" spans="1:4" ht="12.75">
      <c r="A127" s="181" t="s">
        <v>58</v>
      </c>
      <c r="B127" s="181"/>
      <c r="C127" s="181"/>
      <c r="D127" s="19"/>
    </row>
    <row r="128" spans="1:4" ht="21.75">
      <c r="A128" s="178" t="s">
        <v>59</v>
      </c>
      <c r="B128" s="10"/>
      <c r="C128" s="11" t="s">
        <v>60</v>
      </c>
      <c r="D128" s="13">
        <v>0</v>
      </c>
    </row>
    <row r="129" spans="1:4" ht="12.75">
      <c r="A129" s="178"/>
      <c r="B129" s="10"/>
      <c r="C129" s="20" t="s">
        <v>1201</v>
      </c>
      <c r="D129" s="19"/>
    </row>
    <row r="130" spans="1:4" ht="13.5" customHeight="1">
      <c r="A130" s="178"/>
      <c r="B130" s="10" t="s">
        <v>61</v>
      </c>
      <c r="C130" s="11" t="s">
        <v>16</v>
      </c>
      <c r="D130" s="13">
        <v>0</v>
      </c>
    </row>
    <row r="131" spans="1:4" ht="12.75">
      <c r="A131" s="178"/>
      <c r="B131" s="10" t="s">
        <v>62</v>
      </c>
      <c r="C131" s="11" t="s">
        <v>20</v>
      </c>
      <c r="D131" s="13">
        <v>0</v>
      </c>
    </row>
    <row r="132" spans="1:4" ht="15" customHeight="1">
      <c r="A132" s="178" t="s">
        <v>63</v>
      </c>
      <c r="B132" s="10"/>
      <c r="C132" s="11" t="s">
        <v>64</v>
      </c>
      <c r="D132" s="19">
        <v>0</v>
      </c>
    </row>
    <row r="133" spans="1:4" ht="12.75">
      <c r="A133" s="178"/>
      <c r="B133" s="10"/>
      <c r="C133" s="20" t="s">
        <v>1201</v>
      </c>
      <c r="D133" s="19"/>
    </row>
    <row r="134" spans="1:4" ht="15.75" customHeight="1">
      <c r="A134" s="178"/>
      <c r="B134" s="10" t="s">
        <v>65</v>
      </c>
      <c r="C134" s="11" t="s">
        <v>26</v>
      </c>
      <c r="D134" s="19">
        <v>0</v>
      </c>
    </row>
    <row r="135" spans="1:4" ht="17.25" customHeight="1">
      <c r="A135" s="178"/>
      <c r="B135" s="10" t="s">
        <v>66</v>
      </c>
      <c r="C135" s="11" t="s">
        <v>28</v>
      </c>
      <c r="D135" s="19">
        <v>0</v>
      </c>
    </row>
    <row r="136" spans="1:4" ht="12.75">
      <c r="A136" s="178" t="s">
        <v>67</v>
      </c>
      <c r="B136" s="10"/>
      <c r="C136" s="11" t="s">
        <v>68</v>
      </c>
      <c r="D136" s="19">
        <v>0</v>
      </c>
    </row>
    <row r="137" spans="1:4" ht="12.75">
      <c r="A137" s="178"/>
      <c r="B137" s="10"/>
      <c r="C137" s="20" t="s">
        <v>1201</v>
      </c>
      <c r="D137" s="19"/>
    </row>
    <row r="138" spans="1:4" ht="17.25" customHeight="1">
      <c r="A138" s="178"/>
      <c r="B138" s="10" t="s">
        <v>69</v>
      </c>
      <c r="C138" s="11" t="s">
        <v>26</v>
      </c>
      <c r="D138" s="19">
        <v>0</v>
      </c>
    </row>
    <row r="139" spans="1:4" ht="14.25" customHeight="1">
      <c r="A139" s="178"/>
      <c r="B139" s="10" t="s">
        <v>70</v>
      </c>
      <c r="C139" s="11" t="s">
        <v>28</v>
      </c>
      <c r="D139" s="19">
        <v>0</v>
      </c>
    </row>
    <row r="140" spans="1:4" ht="12.75">
      <c r="A140" s="178" t="s">
        <v>71</v>
      </c>
      <c r="B140" s="10"/>
      <c r="C140" s="11" t="s">
        <v>72</v>
      </c>
      <c r="D140" s="13">
        <v>0</v>
      </c>
    </row>
    <row r="141" spans="1:4" ht="12.75">
      <c r="A141" s="178"/>
      <c r="B141" s="10"/>
      <c r="C141" s="20" t="s">
        <v>1201</v>
      </c>
      <c r="D141" s="19"/>
    </row>
    <row r="142" spans="1:4" ht="13.5" customHeight="1">
      <c r="A142" s="178"/>
      <c r="B142" s="10" t="s">
        <v>73</v>
      </c>
      <c r="C142" s="11" t="s">
        <v>74</v>
      </c>
      <c r="D142" s="13">
        <v>0</v>
      </c>
    </row>
    <row r="143" spans="1:4" ht="12.75">
      <c r="A143" s="178"/>
      <c r="B143" s="10" t="s">
        <v>75</v>
      </c>
      <c r="C143" s="11" t="s">
        <v>76</v>
      </c>
      <c r="D143" s="13">
        <v>0</v>
      </c>
    </row>
    <row r="146" spans="1:3" ht="12.75">
      <c r="A146" s="179" t="s">
        <v>823</v>
      </c>
      <c r="B146" s="180"/>
      <c r="C146" s="180"/>
    </row>
    <row r="147" spans="1:3" ht="12.75">
      <c r="A147" s="180"/>
      <c r="B147" s="180"/>
      <c r="C147" s="180"/>
    </row>
    <row r="148" spans="1:4" ht="12.75">
      <c r="A148" s="66" t="s">
        <v>822</v>
      </c>
      <c r="B148" s="66"/>
      <c r="D148" t="s">
        <v>824</v>
      </c>
    </row>
  </sheetData>
  <mergeCells count="19">
    <mergeCell ref="A1:D1"/>
    <mergeCell ref="A6:C6"/>
    <mergeCell ref="A7:A34"/>
    <mergeCell ref="A44:A71"/>
    <mergeCell ref="A81:C81"/>
    <mergeCell ref="A82:A88"/>
    <mergeCell ref="A96:A99"/>
    <mergeCell ref="A101:A104"/>
    <mergeCell ref="A106:A109"/>
    <mergeCell ref="A111:A114"/>
    <mergeCell ref="A116:C116"/>
    <mergeCell ref="A117:A121"/>
    <mergeCell ref="A136:A139"/>
    <mergeCell ref="A140:A143"/>
    <mergeCell ref="A146:C147"/>
    <mergeCell ref="A122:A125"/>
    <mergeCell ref="A127:C127"/>
    <mergeCell ref="A128:A131"/>
    <mergeCell ref="A132:A13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1"/>
  <sheetViews>
    <sheetView workbookViewId="0" topLeftCell="A289">
      <selection activeCell="B378" sqref="B378"/>
    </sheetView>
  </sheetViews>
  <sheetFormatPr defaultColWidth="9.00390625" defaultRowHeight="12.75"/>
  <cols>
    <col min="1" max="1" width="6.25390625" style="29" customWidth="1"/>
    <col min="2" max="2" width="39.25390625" style="30" customWidth="1"/>
    <col min="3" max="3" width="33.375" style="30" customWidth="1"/>
    <col min="4" max="4" width="9.75390625" style="29" customWidth="1"/>
    <col min="5" max="5" width="18.375" style="30" customWidth="1"/>
    <col min="6" max="6" width="16.25390625" style="30" hidden="1" customWidth="1"/>
    <col min="7" max="7" width="10.375" style="30" hidden="1" customWidth="1"/>
    <col min="8" max="8" width="14.125" style="30" hidden="1" customWidth="1"/>
    <col min="9" max="9" width="15.75390625" style="30" hidden="1" customWidth="1"/>
    <col min="10" max="10" width="12.125" style="57" hidden="1" customWidth="1"/>
    <col min="11" max="11" width="16.25390625" style="30" hidden="1" customWidth="1"/>
    <col min="12" max="12" width="3.75390625" style="30" hidden="1" customWidth="1"/>
    <col min="13" max="18" width="16.25390625" style="30" hidden="1" customWidth="1"/>
    <col min="19" max="19" width="11.75390625" style="30" hidden="1" customWidth="1"/>
    <col min="20" max="20" width="16.25390625" style="30" hidden="1" customWidth="1"/>
    <col min="21" max="21" width="0.12890625" style="30" customWidth="1"/>
    <col min="22" max="22" width="16.25390625" style="30" customWidth="1"/>
    <col min="23" max="23" width="12.75390625" style="29" customWidth="1"/>
    <col min="24" max="24" width="13.375" style="30" customWidth="1"/>
    <col min="25" max="16384" width="9.125" style="30" customWidth="1"/>
  </cols>
  <sheetData>
    <row r="1" spans="1:24" ht="12.75" customHeight="1">
      <c r="A1" s="187" t="s">
        <v>1171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82.5" customHeight="1">
      <c r="A2" s="186" t="s">
        <v>898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</row>
    <row r="3" spans="1:24" ht="13.5" thickBot="1">
      <c r="A3" s="184"/>
      <c r="B3" s="184"/>
      <c r="C3" s="184"/>
      <c r="D3" s="184"/>
      <c r="E3" s="184"/>
      <c r="F3" s="184"/>
      <c r="G3" s="184"/>
      <c r="H3" s="184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4"/>
      <c r="X3" s="184"/>
    </row>
    <row r="4" spans="1:24" ht="409.5" thickBot="1">
      <c r="A4" s="1" t="s">
        <v>1172</v>
      </c>
      <c r="B4" s="2" t="s">
        <v>1173</v>
      </c>
      <c r="C4" s="2" t="s">
        <v>1174</v>
      </c>
      <c r="D4" s="2" t="s">
        <v>1175</v>
      </c>
      <c r="E4" s="2" t="s">
        <v>1176</v>
      </c>
      <c r="F4" s="33" t="s">
        <v>77</v>
      </c>
      <c r="G4" s="33" t="s">
        <v>77</v>
      </c>
      <c r="H4" s="34" t="s">
        <v>77</v>
      </c>
      <c r="I4" s="32" t="s">
        <v>77</v>
      </c>
      <c r="J4" s="35" t="s">
        <v>77</v>
      </c>
      <c r="K4" s="33" t="s">
        <v>77</v>
      </c>
      <c r="L4" s="33" t="s">
        <v>77</v>
      </c>
      <c r="M4" s="3" t="s">
        <v>825</v>
      </c>
      <c r="N4" s="3" t="s">
        <v>827</v>
      </c>
      <c r="O4" s="3" t="s">
        <v>828</v>
      </c>
      <c r="P4" s="3" t="s">
        <v>829</v>
      </c>
      <c r="Q4" s="3" t="s">
        <v>831</v>
      </c>
      <c r="R4" s="3" t="s">
        <v>830</v>
      </c>
      <c r="S4" s="3" t="s">
        <v>832</v>
      </c>
      <c r="T4" s="3" t="s">
        <v>833</v>
      </c>
      <c r="U4" s="3" t="s">
        <v>842</v>
      </c>
      <c r="V4" s="3" t="s">
        <v>844</v>
      </c>
      <c r="W4" s="2" t="s">
        <v>1177</v>
      </c>
      <c r="X4" s="2" t="s">
        <v>1178</v>
      </c>
    </row>
    <row r="5" spans="1:24" s="29" customFormat="1" ht="12.75">
      <c r="A5" s="38">
        <v>1</v>
      </c>
      <c r="B5" s="38">
        <v>2</v>
      </c>
      <c r="C5" s="38">
        <v>3</v>
      </c>
      <c r="D5" s="38">
        <v>4</v>
      </c>
      <c r="E5" s="36">
        <v>5</v>
      </c>
      <c r="F5" s="38"/>
      <c r="G5" s="38"/>
      <c r="H5" s="38">
        <v>6</v>
      </c>
      <c r="I5" s="36">
        <v>6</v>
      </c>
      <c r="J5" s="39">
        <v>6</v>
      </c>
      <c r="K5" s="36"/>
      <c r="L5" s="36">
        <v>6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8">
        <v>7</v>
      </c>
      <c r="X5" s="38">
        <v>8</v>
      </c>
    </row>
    <row r="6" spans="1:24" ht="12.75">
      <c r="A6" s="38"/>
      <c r="B6" s="40" t="s">
        <v>78</v>
      </c>
      <c r="C6" s="41"/>
      <c r="D6" s="38"/>
      <c r="E6" s="42"/>
      <c r="F6" s="42"/>
      <c r="G6" s="42"/>
      <c r="H6" s="42"/>
      <c r="I6" s="42"/>
      <c r="J6" s="43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38"/>
      <c r="X6" s="41"/>
    </row>
    <row r="7" spans="1:24" ht="12.75">
      <c r="A7" s="38">
        <v>1</v>
      </c>
      <c r="B7" s="41" t="s">
        <v>95</v>
      </c>
      <c r="C7" s="41" t="s">
        <v>96</v>
      </c>
      <c r="D7" s="38">
        <v>1988</v>
      </c>
      <c r="E7" s="42">
        <v>51</v>
      </c>
      <c r="F7" s="42">
        <v>38</v>
      </c>
      <c r="G7" s="44">
        <f aca="true" t="shared" si="0" ref="G7:G45">(F7*98)/100</f>
        <v>37.24</v>
      </c>
      <c r="H7" s="44">
        <f aca="true" t="shared" si="1" ref="H7:I13">(G7*99)/100</f>
        <v>36.8676</v>
      </c>
      <c r="I7" s="44">
        <f t="shared" si="1"/>
        <v>36.498924</v>
      </c>
      <c r="J7" s="45">
        <f aca="true" t="shared" si="2" ref="J7:J45">(I7*99.5)/100</f>
        <v>36.31642938</v>
      </c>
      <c r="K7" s="44">
        <f aca="true" t="shared" si="3" ref="K7:K45">(J7*99.7)/100</f>
        <v>36.20748009186</v>
      </c>
      <c r="L7" s="44">
        <f aca="true" t="shared" si="4" ref="L7:O10">SUM(K7*99.7)/100</f>
        <v>36.098857651584424</v>
      </c>
      <c r="M7" s="44">
        <f t="shared" si="4"/>
        <v>35.99056107862967</v>
      </c>
      <c r="N7" s="44">
        <f>SUM(M7*99.7)/100</f>
        <v>35.88258939539378</v>
      </c>
      <c r="O7" s="44">
        <f>SUM(N7*99.7)/100</f>
        <v>35.774941627207596</v>
      </c>
      <c r="P7" s="44">
        <f>SUM(O7*99.7)/100</f>
        <v>35.66761680232597</v>
      </c>
      <c r="Q7" s="44">
        <f>(O7*99.7)/100</f>
        <v>35.66761680232597</v>
      </c>
      <c r="R7" s="44">
        <f aca="true" t="shared" si="5" ref="R7:V10">(Q7*99.7)/100</f>
        <v>35.560613951918995</v>
      </c>
      <c r="S7" s="44">
        <f t="shared" si="5"/>
        <v>35.453932110063235</v>
      </c>
      <c r="T7" s="44">
        <f t="shared" si="5"/>
        <v>35.347570313733044</v>
      </c>
      <c r="U7" s="44">
        <f t="shared" si="5"/>
        <v>35.24152760279185</v>
      </c>
      <c r="V7" s="44">
        <f t="shared" si="5"/>
        <v>35.13580301998347</v>
      </c>
      <c r="W7" s="38">
        <v>1</v>
      </c>
      <c r="X7" s="42">
        <v>27</v>
      </c>
    </row>
    <row r="8" spans="1:24" ht="12.75">
      <c r="A8" s="38">
        <f aca="true" t="shared" si="6" ref="A8:A18">SUM(A7+1)</f>
        <v>2</v>
      </c>
      <c r="B8" s="41" t="s">
        <v>97</v>
      </c>
      <c r="C8" s="41" t="s">
        <v>98</v>
      </c>
      <c r="D8" s="38">
        <v>1989</v>
      </c>
      <c r="E8" s="42">
        <v>58</v>
      </c>
      <c r="F8" s="42">
        <v>41</v>
      </c>
      <c r="G8" s="44">
        <f t="shared" si="0"/>
        <v>40.18</v>
      </c>
      <c r="H8" s="44">
        <f t="shared" si="1"/>
        <v>39.7782</v>
      </c>
      <c r="I8" s="44">
        <f t="shared" si="1"/>
        <v>39.380418</v>
      </c>
      <c r="J8" s="45">
        <f t="shared" si="2"/>
        <v>39.183515910000004</v>
      </c>
      <c r="K8" s="44">
        <f t="shared" si="3"/>
        <v>39.065965362270006</v>
      </c>
      <c r="L8" s="44">
        <f t="shared" si="4"/>
        <v>38.9487674661832</v>
      </c>
      <c r="M8" s="44">
        <f t="shared" si="4"/>
        <v>38.83192116378465</v>
      </c>
      <c r="N8" s="44">
        <f t="shared" si="4"/>
        <v>38.7154254002933</v>
      </c>
      <c r="O8" s="44">
        <f>SUM(N8*99.7)/100</f>
        <v>38.59927912409242</v>
      </c>
      <c r="P8" s="44">
        <f aca="true" t="shared" si="7" ref="P8:P46">SUM(O8*99.7)/100</f>
        <v>38.48348128672014</v>
      </c>
      <c r="Q8" s="44">
        <f aca="true" t="shared" si="8" ref="Q8:Q46">(O8*99.7)/100</f>
        <v>38.48348128672014</v>
      </c>
      <c r="R8" s="44">
        <f t="shared" si="5"/>
        <v>38.36803084285999</v>
      </c>
      <c r="S8" s="44">
        <f t="shared" si="5"/>
        <v>38.252926750331405</v>
      </c>
      <c r="T8" s="44">
        <f t="shared" si="5"/>
        <v>38.13816797008041</v>
      </c>
      <c r="U8" s="44">
        <f aca="true" t="shared" si="9" ref="U8:V10">(T8*99.7)/100</f>
        <v>38.02375346617017</v>
      </c>
      <c r="V8" s="44">
        <f t="shared" si="9"/>
        <v>37.90968220577166</v>
      </c>
      <c r="W8" s="38">
        <v>1</v>
      </c>
      <c r="X8" s="42">
        <v>90</v>
      </c>
    </row>
    <row r="9" spans="1:24" ht="12.75">
      <c r="A9" s="38">
        <f t="shared" si="6"/>
        <v>3</v>
      </c>
      <c r="B9" s="41" t="s">
        <v>99</v>
      </c>
      <c r="C9" s="41" t="s">
        <v>100</v>
      </c>
      <c r="D9" s="38">
        <v>2003</v>
      </c>
      <c r="E9" s="42">
        <v>11659</v>
      </c>
      <c r="F9" s="42">
        <v>11379</v>
      </c>
      <c r="G9" s="44">
        <f t="shared" si="0"/>
        <v>11151.42</v>
      </c>
      <c r="H9" s="44">
        <f t="shared" si="1"/>
        <v>11039.9058</v>
      </c>
      <c r="I9" s="44">
        <f t="shared" si="1"/>
        <v>10929.506742</v>
      </c>
      <c r="J9" s="45">
        <f t="shared" si="2"/>
        <v>10874.85920829</v>
      </c>
      <c r="K9" s="44">
        <f t="shared" si="3"/>
        <v>10842.234630665129</v>
      </c>
      <c r="L9" s="44">
        <f t="shared" si="4"/>
        <v>10809.707926773133</v>
      </c>
      <c r="M9" s="44">
        <f t="shared" si="4"/>
        <v>10777.278802992812</v>
      </c>
      <c r="N9" s="44">
        <f t="shared" si="4"/>
        <v>10744.946966583833</v>
      </c>
      <c r="O9" s="44">
        <f>SUM(N9*99.7)/100</f>
        <v>10712.712125684082</v>
      </c>
      <c r="P9" s="44">
        <f t="shared" si="7"/>
        <v>10680.573989307031</v>
      </c>
      <c r="Q9" s="44">
        <f t="shared" si="8"/>
        <v>10680.573989307031</v>
      </c>
      <c r="R9" s="44">
        <f t="shared" si="5"/>
        <v>10648.532267339111</v>
      </c>
      <c r="S9" s="44">
        <f t="shared" si="5"/>
        <v>10616.586670537095</v>
      </c>
      <c r="T9" s="44">
        <f t="shared" si="5"/>
        <v>10584.736910525484</v>
      </c>
      <c r="U9" s="44">
        <f t="shared" si="9"/>
        <v>10552.982699793907</v>
      </c>
      <c r="V9" s="44">
        <f t="shared" si="9"/>
        <v>10521.323751694525</v>
      </c>
      <c r="W9" s="38">
        <v>2</v>
      </c>
      <c r="X9" s="42">
        <v>0</v>
      </c>
    </row>
    <row r="10" spans="1:24" ht="12.75">
      <c r="A10" s="38">
        <f t="shared" si="6"/>
        <v>4</v>
      </c>
      <c r="B10" s="41" t="s">
        <v>102</v>
      </c>
      <c r="C10" s="41" t="s">
        <v>101</v>
      </c>
      <c r="D10" s="38">
        <v>1981</v>
      </c>
      <c r="E10" s="42">
        <v>288</v>
      </c>
      <c r="F10" s="42">
        <v>208</v>
      </c>
      <c r="G10" s="44">
        <f t="shared" si="0"/>
        <v>203.84</v>
      </c>
      <c r="H10" s="44">
        <f t="shared" si="1"/>
        <v>201.8016</v>
      </c>
      <c r="I10" s="44">
        <f t="shared" si="1"/>
        <v>199.78358400000002</v>
      </c>
      <c r="J10" s="45">
        <f t="shared" si="2"/>
        <v>198.78466608000002</v>
      </c>
      <c r="K10" s="44">
        <f t="shared" si="3"/>
        <v>198.18831208176002</v>
      </c>
      <c r="L10" s="44">
        <f t="shared" si="4"/>
        <v>197.59374714551475</v>
      </c>
      <c r="M10" s="44">
        <f t="shared" si="4"/>
        <v>197.0009659040782</v>
      </c>
      <c r="N10" s="44">
        <f t="shared" si="4"/>
        <v>196.40996300636598</v>
      </c>
      <c r="O10" s="44">
        <f t="shared" si="4"/>
        <v>195.8207331173469</v>
      </c>
      <c r="P10" s="44">
        <f t="shared" si="7"/>
        <v>195.23327091799484</v>
      </c>
      <c r="Q10" s="44">
        <f t="shared" si="8"/>
        <v>195.23327091799484</v>
      </c>
      <c r="R10" s="44">
        <f t="shared" si="5"/>
        <v>194.64757110524087</v>
      </c>
      <c r="S10" s="44">
        <f t="shared" si="5"/>
        <v>194.06362839192516</v>
      </c>
      <c r="T10" s="44">
        <f t="shared" si="5"/>
        <v>193.4814375067494</v>
      </c>
      <c r="U10" s="44">
        <f t="shared" si="9"/>
        <v>192.90099319422916</v>
      </c>
      <c r="V10" s="44">
        <f t="shared" si="9"/>
        <v>192.3222902146465</v>
      </c>
      <c r="W10" s="38">
        <v>1</v>
      </c>
      <c r="X10" s="42">
        <v>75</v>
      </c>
    </row>
    <row r="11" spans="1:24" ht="12.75">
      <c r="A11" s="38"/>
      <c r="B11" s="40" t="s">
        <v>103</v>
      </c>
      <c r="C11" s="41"/>
      <c r="D11" s="38"/>
      <c r="E11" s="42"/>
      <c r="F11" s="42"/>
      <c r="G11" s="44">
        <f t="shared" si="0"/>
        <v>0</v>
      </c>
      <c r="H11" s="44"/>
      <c r="I11" s="44"/>
      <c r="J11" s="45"/>
      <c r="K11" s="44"/>
      <c r="L11" s="44">
        <f aca="true" t="shared" si="10" ref="L11:L18">SUM(K11*99.7)/100</f>
        <v>0</v>
      </c>
      <c r="M11" s="44"/>
      <c r="N11" s="44"/>
      <c r="O11" s="44"/>
      <c r="P11" s="44"/>
      <c r="Q11" s="44"/>
      <c r="R11" s="44"/>
      <c r="S11" s="44"/>
      <c r="T11" s="44"/>
      <c r="U11" s="44"/>
      <c r="V11" s="44">
        <f>(U11*99.7)/100</f>
        <v>0</v>
      </c>
      <c r="W11" s="38"/>
      <c r="X11" s="42"/>
    </row>
    <row r="12" spans="1:24" ht="12.75">
      <c r="A12" s="38">
        <v>5</v>
      </c>
      <c r="B12" s="41" t="s">
        <v>107</v>
      </c>
      <c r="C12" s="41" t="s">
        <v>105</v>
      </c>
      <c r="D12" s="38">
        <v>1970</v>
      </c>
      <c r="E12" s="42">
        <v>55</v>
      </c>
      <c r="F12" s="42">
        <v>33</v>
      </c>
      <c r="G12" s="44">
        <f t="shared" si="0"/>
        <v>32.34</v>
      </c>
      <c r="H12" s="44">
        <f aca="true" t="shared" si="11" ref="H12:I18">(G12*99)/100</f>
        <v>32.016600000000004</v>
      </c>
      <c r="I12" s="44">
        <f t="shared" si="1"/>
        <v>31.696434000000004</v>
      </c>
      <c r="J12" s="45">
        <f t="shared" si="2"/>
        <v>31.53795183</v>
      </c>
      <c r="K12" s="44">
        <f t="shared" si="3"/>
        <v>31.44333797451</v>
      </c>
      <c r="L12" s="44">
        <f t="shared" si="10"/>
        <v>31.349007960586473</v>
      </c>
      <c r="M12" s="44">
        <f aca="true" t="shared" si="12" ref="M12:M18">SUM(L12*99.7)/100</f>
        <v>31.254960936704716</v>
      </c>
      <c r="N12" s="44">
        <f aca="true" t="shared" si="13" ref="N12:N18">SUM(M12*99.7)/100</f>
        <v>31.161196053894606</v>
      </c>
      <c r="O12" s="44">
        <f aca="true" t="shared" si="14" ref="O12:P50">SUM(N12*99.7)/100</f>
        <v>31.067712465732924</v>
      </c>
      <c r="P12" s="44">
        <f t="shared" si="7"/>
        <v>30.974509328335724</v>
      </c>
      <c r="Q12" s="44">
        <f t="shared" si="8"/>
        <v>30.974509328335724</v>
      </c>
      <c r="R12" s="44">
        <f aca="true" t="shared" si="15" ref="R12:R18">(Q12*99.7)/100</f>
        <v>30.881585800350717</v>
      </c>
      <c r="S12" s="44">
        <f aca="true" t="shared" si="16" ref="S12:T18">(R12*99.7)/100</f>
        <v>30.788941042949663</v>
      </c>
      <c r="T12" s="44">
        <f t="shared" si="16"/>
        <v>30.696574219820814</v>
      </c>
      <c r="U12" s="44">
        <f aca="true" t="shared" si="17" ref="U12:V51">(T12*99.7)/100</f>
        <v>30.60448449716135</v>
      </c>
      <c r="V12" s="44">
        <f t="shared" si="17"/>
        <v>30.51267104366987</v>
      </c>
      <c r="W12" s="38">
        <v>1</v>
      </c>
      <c r="X12" s="42">
        <v>25</v>
      </c>
    </row>
    <row r="13" spans="1:24" ht="12.75">
      <c r="A13" s="38">
        <f t="shared" si="6"/>
        <v>6</v>
      </c>
      <c r="B13" s="41" t="s">
        <v>108</v>
      </c>
      <c r="C13" s="41" t="s">
        <v>109</v>
      </c>
      <c r="D13" s="38">
        <v>1970</v>
      </c>
      <c r="E13" s="42">
        <v>5</v>
      </c>
      <c r="F13" s="42">
        <v>0</v>
      </c>
      <c r="G13" s="44">
        <f t="shared" si="0"/>
        <v>0</v>
      </c>
      <c r="H13" s="44">
        <f t="shared" si="11"/>
        <v>0</v>
      </c>
      <c r="I13" s="44">
        <f t="shared" si="1"/>
        <v>0</v>
      </c>
      <c r="J13" s="45">
        <f t="shared" si="2"/>
        <v>0</v>
      </c>
      <c r="K13" s="44">
        <f t="shared" si="3"/>
        <v>0</v>
      </c>
      <c r="L13" s="44">
        <f t="shared" si="10"/>
        <v>0</v>
      </c>
      <c r="M13" s="44">
        <f t="shared" si="12"/>
        <v>0</v>
      </c>
      <c r="N13" s="44">
        <f t="shared" si="13"/>
        <v>0</v>
      </c>
      <c r="O13" s="44">
        <f t="shared" si="14"/>
        <v>0</v>
      </c>
      <c r="P13" s="44">
        <f t="shared" si="7"/>
        <v>0</v>
      </c>
      <c r="Q13" s="44">
        <f t="shared" si="8"/>
        <v>0</v>
      </c>
      <c r="R13" s="44">
        <f t="shared" si="15"/>
        <v>0</v>
      </c>
      <c r="S13" s="44">
        <f t="shared" si="16"/>
        <v>0</v>
      </c>
      <c r="T13" s="44">
        <f t="shared" si="16"/>
        <v>0</v>
      </c>
      <c r="U13" s="44">
        <f t="shared" si="17"/>
        <v>0</v>
      </c>
      <c r="V13" s="44">
        <f t="shared" si="17"/>
        <v>0</v>
      </c>
      <c r="W13" s="38">
        <v>1</v>
      </c>
      <c r="X13" s="42">
        <v>36</v>
      </c>
    </row>
    <row r="14" spans="1:24" ht="12.75">
      <c r="A14" s="38">
        <f t="shared" si="6"/>
        <v>7</v>
      </c>
      <c r="B14" s="41" t="s">
        <v>112</v>
      </c>
      <c r="C14" s="41" t="s">
        <v>113</v>
      </c>
      <c r="D14" s="38">
        <v>1910</v>
      </c>
      <c r="E14" s="42">
        <v>541</v>
      </c>
      <c r="F14" s="42">
        <v>0</v>
      </c>
      <c r="G14" s="44">
        <f t="shared" si="0"/>
        <v>0</v>
      </c>
      <c r="H14" s="44">
        <f t="shared" si="11"/>
        <v>0</v>
      </c>
      <c r="I14" s="44">
        <f t="shared" si="11"/>
        <v>0</v>
      </c>
      <c r="J14" s="45">
        <f t="shared" si="2"/>
        <v>0</v>
      </c>
      <c r="K14" s="44">
        <f t="shared" si="3"/>
        <v>0</v>
      </c>
      <c r="L14" s="44">
        <f t="shared" si="10"/>
        <v>0</v>
      </c>
      <c r="M14" s="44">
        <f t="shared" si="12"/>
        <v>0</v>
      </c>
      <c r="N14" s="44">
        <f t="shared" si="13"/>
        <v>0</v>
      </c>
      <c r="O14" s="44">
        <f t="shared" si="14"/>
        <v>0</v>
      </c>
      <c r="P14" s="44">
        <f t="shared" si="7"/>
        <v>0</v>
      </c>
      <c r="Q14" s="44">
        <f t="shared" si="8"/>
        <v>0</v>
      </c>
      <c r="R14" s="44">
        <f t="shared" si="15"/>
        <v>0</v>
      </c>
      <c r="S14" s="44">
        <f t="shared" si="16"/>
        <v>0</v>
      </c>
      <c r="T14" s="44">
        <f t="shared" si="16"/>
        <v>0</v>
      </c>
      <c r="U14" s="44">
        <f t="shared" si="17"/>
        <v>0</v>
      </c>
      <c r="V14" s="44">
        <f t="shared" si="17"/>
        <v>0</v>
      </c>
      <c r="W14" s="38">
        <v>1</v>
      </c>
      <c r="X14" s="42">
        <v>185</v>
      </c>
    </row>
    <row r="15" spans="1:24" ht="12.75">
      <c r="A15" s="38">
        <f t="shared" si="6"/>
        <v>8</v>
      </c>
      <c r="B15" s="41" t="s">
        <v>114</v>
      </c>
      <c r="C15" s="41" t="s">
        <v>115</v>
      </c>
      <c r="D15" s="38">
        <v>1968</v>
      </c>
      <c r="E15" s="42">
        <v>110</v>
      </c>
      <c r="F15" s="37">
        <v>1</v>
      </c>
      <c r="G15" s="44">
        <f t="shared" si="0"/>
        <v>0.98</v>
      </c>
      <c r="H15" s="44">
        <f t="shared" si="11"/>
        <v>0.9702</v>
      </c>
      <c r="I15" s="44">
        <f t="shared" si="11"/>
        <v>0.9604979999999999</v>
      </c>
      <c r="J15" s="45">
        <f t="shared" si="2"/>
        <v>0.9556955099999999</v>
      </c>
      <c r="K15" s="44">
        <f t="shared" si="3"/>
        <v>0.9528284234699999</v>
      </c>
      <c r="L15" s="44">
        <f t="shared" si="10"/>
        <v>0.9499699381995899</v>
      </c>
      <c r="M15" s="44">
        <f t="shared" si="12"/>
        <v>0.9471200283849912</v>
      </c>
      <c r="N15" s="44">
        <f t="shared" si="13"/>
        <v>0.9442786682998363</v>
      </c>
      <c r="O15" s="44">
        <f t="shared" si="14"/>
        <v>0.9414458322949367</v>
      </c>
      <c r="P15" s="44">
        <f t="shared" si="7"/>
        <v>0.938621494798052</v>
      </c>
      <c r="Q15" s="44">
        <f t="shared" si="8"/>
        <v>0.938621494798052</v>
      </c>
      <c r="R15" s="44">
        <f t="shared" si="15"/>
        <v>0.9358056303136578</v>
      </c>
      <c r="S15" s="44">
        <f t="shared" si="16"/>
        <v>0.9329982134227168</v>
      </c>
      <c r="T15" s="44">
        <f t="shared" si="16"/>
        <v>0.9301992187824487</v>
      </c>
      <c r="U15" s="44">
        <f t="shared" si="17"/>
        <v>0.9274086211261015</v>
      </c>
      <c r="V15" s="44">
        <f t="shared" si="17"/>
        <v>0.9246263952627232</v>
      </c>
      <c r="W15" s="38">
        <v>1</v>
      </c>
      <c r="X15" s="42">
        <v>40</v>
      </c>
    </row>
    <row r="16" spans="1:24" ht="12.75">
      <c r="A16" s="38">
        <f t="shared" si="6"/>
        <v>9</v>
      </c>
      <c r="B16" s="41" t="s">
        <v>116</v>
      </c>
      <c r="C16" s="41" t="s">
        <v>117</v>
      </c>
      <c r="D16" s="38">
        <v>1968</v>
      </c>
      <c r="E16" s="42">
        <v>1</v>
      </c>
      <c r="F16" s="37">
        <v>1</v>
      </c>
      <c r="G16" s="44">
        <f t="shared" si="0"/>
        <v>0.98</v>
      </c>
      <c r="H16" s="44">
        <f t="shared" si="11"/>
        <v>0.9702</v>
      </c>
      <c r="I16" s="44">
        <f t="shared" si="11"/>
        <v>0.9604979999999999</v>
      </c>
      <c r="J16" s="45">
        <f t="shared" si="2"/>
        <v>0.9556955099999999</v>
      </c>
      <c r="K16" s="44">
        <f t="shared" si="3"/>
        <v>0.9528284234699999</v>
      </c>
      <c r="L16" s="44">
        <f t="shared" si="10"/>
        <v>0.9499699381995899</v>
      </c>
      <c r="M16" s="44">
        <f t="shared" si="12"/>
        <v>0.9471200283849912</v>
      </c>
      <c r="N16" s="44">
        <f t="shared" si="13"/>
        <v>0.9442786682998363</v>
      </c>
      <c r="O16" s="44">
        <f t="shared" si="14"/>
        <v>0.9414458322949367</v>
      </c>
      <c r="P16" s="44">
        <f t="shared" si="7"/>
        <v>0.938621494798052</v>
      </c>
      <c r="Q16" s="44">
        <f t="shared" si="8"/>
        <v>0.938621494798052</v>
      </c>
      <c r="R16" s="44">
        <f t="shared" si="15"/>
        <v>0.9358056303136578</v>
      </c>
      <c r="S16" s="44">
        <f t="shared" si="16"/>
        <v>0.9329982134227168</v>
      </c>
      <c r="T16" s="44">
        <f t="shared" si="16"/>
        <v>0.9301992187824487</v>
      </c>
      <c r="U16" s="44">
        <f t="shared" si="17"/>
        <v>0.9274086211261015</v>
      </c>
      <c r="V16" s="44">
        <f t="shared" si="17"/>
        <v>0.9246263952627232</v>
      </c>
      <c r="W16" s="38">
        <v>1</v>
      </c>
      <c r="X16" s="42">
        <v>12</v>
      </c>
    </row>
    <row r="17" spans="1:24" ht="12.75">
      <c r="A17" s="38">
        <f t="shared" si="6"/>
        <v>10</v>
      </c>
      <c r="B17" s="41" t="s">
        <v>118</v>
      </c>
      <c r="C17" s="41" t="s">
        <v>117</v>
      </c>
      <c r="D17" s="38">
        <v>1968</v>
      </c>
      <c r="E17" s="42">
        <v>3</v>
      </c>
      <c r="F17" s="42">
        <v>0</v>
      </c>
      <c r="G17" s="44">
        <f t="shared" si="0"/>
        <v>0</v>
      </c>
      <c r="H17" s="44">
        <f t="shared" si="11"/>
        <v>0</v>
      </c>
      <c r="I17" s="44">
        <f t="shared" si="11"/>
        <v>0</v>
      </c>
      <c r="J17" s="45">
        <f t="shared" si="2"/>
        <v>0</v>
      </c>
      <c r="K17" s="44">
        <f t="shared" si="3"/>
        <v>0</v>
      </c>
      <c r="L17" s="44">
        <f t="shared" si="10"/>
        <v>0</v>
      </c>
      <c r="M17" s="44">
        <f t="shared" si="12"/>
        <v>0</v>
      </c>
      <c r="N17" s="44">
        <f t="shared" si="13"/>
        <v>0</v>
      </c>
      <c r="O17" s="44">
        <f t="shared" si="14"/>
        <v>0</v>
      </c>
      <c r="P17" s="44">
        <f t="shared" si="7"/>
        <v>0</v>
      </c>
      <c r="Q17" s="44">
        <f t="shared" si="8"/>
        <v>0</v>
      </c>
      <c r="R17" s="44">
        <f t="shared" si="15"/>
        <v>0</v>
      </c>
      <c r="S17" s="44">
        <f t="shared" si="16"/>
        <v>0</v>
      </c>
      <c r="T17" s="44">
        <f t="shared" si="16"/>
        <v>0</v>
      </c>
      <c r="U17" s="44">
        <f t="shared" si="17"/>
        <v>0</v>
      </c>
      <c r="V17" s="44">
        <f t="shared" si="17"/>
        <v>0</v>
      </c>
      <c r="W17" s="38"/>
      <c r="X17" s="42">
        <v>124</v>
      </c>
    </row>
    <row r="18" spans="1:24" ht="12.75">
      <c r="A18" s="38">
        <f t="shared" si="6"/>
        <v>11</v>
      </c>
      <c r="B18" s="41" t="s">
        <v>119</v>
      </c>
      <c r="C18" s="41" t="s">
        <v>120</v>
      </c>
      <c r="D18" s="38" t="s">
        <v>121</v>
      </c>
      <c r="E18" s="42">
        <v>420</v>
      </c>
      <c r="F18" s="42">
        <v>338</v>
      </c>
      <c r="G18" s="44">
        <f t="shared" si="0"/>
        <v>331.24</v>
      </c>
      <c r="H18" s="44">
        <f t="shared" si="11"/>
        <v>327.92760000000004</v>
      </c>
      <c r="I18" s="44">
        <f t="shared" si="11"/>
        <v>324.648324</v>
      </c>
      <c r="J18" s="45">
        <f t="shared" si="2"/>
        <v>323.02508237999996</v>
      </c>
      <c r="K18" s="44">
        <f t="shared" si="3"/>
        <v>322.05600713286</v>
      </c>
      <c r="L18" s="44">
        <f t="shared" si="10"/>
        <v>321.0898391114614</v>
      </c>
      <c r="M18" s="44">
        <f t="shared" si="12"/>
        <v>320.12656959412703</v>
      </c>
      <c r="N18" s="44">
        <f t="shared" si="13"/>
        <v>319.16618988534464</v>
      </c>
      <c r="O18" s="44">
        <f t="shared" si="14"/>
        <v>318.2086913156886</v>
      </c>
      <c r="P18" s="44">
        <f t="shared" si="7"/>
        <v>317.25406524174156</v>
      </c>
      <c r="Q18" s="44">
        <f t="shared" si="8"/>
        <v>317.25406524174156</v>
      </c>
      <c r="R18" s="44">
        <f t="shared" si="15"/>
        <v>316.30230304601633</v>
      </c>
      <c r="S18" s="44">
        <f t="shared" si="16"/>
        <v>315.3533961368783</v>
      </c>
      <c r="T18" s="44">
        <f t="shared" si="16"/>
        <v>314.4073359484677</v>
      </c>
      <c r="U18" s="44">
        <f t="shared" si="17"/>
        <v>313.46411394062227</v>
      </c>
      <c r="V18" s="44">
        <f t="shared" si="17"/>
        <v>312.5237215988004</v>
      </c>
      <c r="W18" s="38">
        <v>1</v>
      </c>
      <c r="X18" s="42">
        <v>60</v>
      </c>
    </row>
    <row r="19" spans="1:24" ht="12.75">
      <c r="A19" s="38"/>
      <c r="B19" s="46" t="s">
        <v>122</v>
      </c>
      <c r="C19" s="41"/>
      <c r="D19" s="38"/>
      <c r="E19" s="42"/>
      <c r="F19" s="42">
        <v>0</v>
      </c>
      <c r="G19" s="44">
        <f t="shared" si="0"/>
        <v>0</v>
      </c>
      <c r="H19" s="44"/>
      <c r="I19" s="44"/>
      <c r="J19" s="45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38"/>
      <c r="X19" s="42"/>
    </row>
    <row r="20" spans="1:24" ht="12.75">
      <c r="A20" s="38">
        <v>12</v>
      </c>
      <c r="B20" s="41" t="s">
        <v>123</v>
      </c>
      <c r="C20" s="41" t="s">
        <v>106</v>
      </c>
      <c r="D20" s="38">
        <v>1966</v>
      </c>
      <c r="E20" s="42">
        <v>1047</v>
      </c>
      <c r="F20" s="42">
        <v>0</v>
      </c>
      <c r="G20" s="44">
        <f t="shared" si="0"/>
        <v>0</v>
      </c>
      <c r="H20" s="44">
        <f aca="true" t="shared" si="18" ref="H20:I32">(G20*99)/100</f>
        <v>0</v>
      </c>
      <c r="I20" s="44">
        <f aca="true" t="shared" si="19" ref="I20:I25">(H20*99)/100</f>
        <v>0</v>
      </c>
      <c r="J20" s="45">
        <f t="shared" si="2"/>
        <v>0</v>
      </c>
      <c r="K20" s="44">
        <f t="shared" si="3"/>
        <v>0</v>
      </c>
      <c r="L20" s="44">
        <f aca="true" t="shared" si="20" ref="L20:L40">SUM(K20*99.7)/100</f>
        <v>0</v>
      </c>
      <c r="M20" s="44">
        <f aca="true" t="shared" si="21" ref="M20:M40">SUM(L20*99.7)/100</f>
        <v>0</v>
      </c>
      <c r="N20" s="44">
        <f aca="true" t="shared" si="22" ref="N20:N40">SUM(M20*99.7)/100</f>
        <v>0</v>
      </c>
      <c r="O20" s="44">
        <f t="shared" si="14"/>
        <v>0</v>
      </c>
      <c r="P20" s="44">
        <f t="shared" si="7"/>
        <v>0</v>
      </c>
      <c r="Q20" s="44">
        <f t="shared" si="8"/>
        <v>0</v>
      </c>
      <c r="R20" s="44">
        <f aca="true" t="shared" si="23" ref="R20:R40">(Q20*99.7)/100</f>
        <v>0</v>
      </c>
      <c r="S20" s="44">
        <f aca="true" t="shared" si="24" ref="S20:T40">(R20*99.7)/100</f>
        <v>0</v>
      </c>
      <c r="T20" s="44">
        <f t="shared" si="24"/>
        <v>0</v>
      </c>
      <c r="U20" s="44">
        <f t="shared" si="17"/>
        <v>0</v>
      </c>
      <c r="V20" s="44">
        <f t="shared" si="17"/>
        <v>0</v>
      </c>
      <c r="W20" s="38">
        <v>1</v>
      </c>
      <c r="X20" s="42">
        <v>398</v>
      </c>
    </row>
    <row r="21" spans="1:24" ht="12.75">
      <c r="A21" s="38">
        <f aca="true" t="shared" si="25" ref="A21:A84">SUM(A20+1)</f>
        <v>13</v>
      </c>
      <c r="B21" s="41" t="s">
        <v>124</v>
      </c>
      <c r="C21" s="41" t="s">
        <v>105</v>
      </c>
      <c r="D21" s="38">
        <v>1971</v>
      </c>
      <c r="E21" s="42">
        <v>112</v>
      </c>
      <c r="F21" s="42">
        <v>0</v>
      </c>
      <c r="G21" s="44">
        <f t="shared" si="0"/>
        <v>0</v>
      </c>
      <c r="H21" s="44">
        <f t="shared" si="18"/>
        <v>0</v>
      </c>
      <c r="I21" s="44">
        <f t="shared" si="19"/>
        <v>0</v>
      </c>
      <c r="J21" s="45">
        <f t="shared" si="2"/>
        <v>0</v>
      </c>
      <c r="K21" s="44">
        <f t="shared" si="3"/>
        <v>0</v>
      </c>
      <c r="L21" s="44">
        <f t="shared" si="20"/>
        <v>0</v>
      </c>
      <c r="M21" s="44">
        <f t="shared" si="21"/>
        <v>0</v>
      </c>
      <c r="N21" s="44">
        <f t="shared" si="22"/>
        <v>0</v>
      </c>
      <c r="O21" s="44">
        <f t="shared" si="14"/>
        <v>0</v>
      </c>
      <c r="P21" s="44">
        <f t="shared" si="7"/>
        <v>0</v>
      </c>
      <c r="Q21" s="44">
        <f t="shared" si="8"/>
        <v>0</v>
      </c>
      <c r="R21" s="44">
        <f t="shared" si="23"/>
        <v>0</v>
      </c>
      <c r="S21" s="44">
        <f t="shared" si="24"/>
        <v>0</v>
      </c>
      <c r="T21" s="44">
        <f t="shared" si="24"/>
        <v>0</v>
      </c>
      <c r="U21" s="44">
        <f t="shared" si="17"/>
        <v>0</v>
      </c>
      <c r="V21" s="44">
        <f t="shared" si="17"/>
        <v>0</v>
      </c>
      <c r="W21" s="38">
        <v>1</v>
      </c>
      <c r="X21" s="42">
        <v>75</v>
      </c>
    </row>
    <row r="22" spans="1:24" ht="12.75">
      <c r="A22" s="38">
        <f t="shared" si="25"/>
        <v>14</v>
      </c>
      <c r="B22" s="41" t="s">
        <v>125</v>
      </c>
      <c r="C22" s="41" t="s">
        <v>105</v>
      </c>
      <c r="D22" s="38">
        <v>1967</v>
      </c>
      <c r="E22" s="42">
        <v>613</v>
      </c>
      <c r="F22" s="42">
        <v>327</v>
      </c>
      <c r="G22" s="44">
        <f t="shared" si="0"/>
        <v>320.46</v>
      </c>
      <c r="H22" s="44">
        <f t="shared" si="18"/>
        <v>317.25539999999995</v>
      </c>
      <c r="I22" s="44">
        <f t="shared" si="19"/>
        <v>314.08284599999996</v>
      </c>
      <c r="J22" s="45">
        <f t="shared" si="2"/>
        <v>312.51243177</v>
      </c>
      <c r="K22" s="44">
        <f t="shared" si="3"/>
        <v>311.57489447469</v>
      </c>
      <c r="L22" s="44">
        <f t="shared" si="20"/>
        <v>310.6401697912659</v>
      </c>
      <c r="M22" s="44">
        <f t="shared" si="21"/>
        <v>309.7082492818921</v>
      </c>
      <c r="N22" s="44">
        <f t="shared" si="22"/>
        <v>308.77912453404645</v>
      </c>
      <c r="O22" s="44">
        <f t="shared" si="14"/>
        <v>307.85278716044434</v>
      </c>
      <c r="P22" s="44">
        <f t="shared" si="7"/>
        <v>306.92922879896304</v>
      </c>
      <c r="Q22" s="44">
        <f t="shared" si="8"/>
        <v>306.92922879896304</v>
      </c>
      <c r="R22" s="44">
        <f t="shared" si="23"/>
        <v>306.0084411125661</v>
      </c>
      <c r="S22" s="44">
        <f t="shared" si="24"/>
        <v>305.0904157892284</v>
      </c>
      <c r="T22" s="44">
        <f t="shared" si="24"/>
        <v>304.17514454186073</v>
      </c>
      <c r="U22" s="44">
        <f t="shared" si="17"/>
        <v>303.2626191082352</v>
      </c>
      <c r="V22" s="44">
        <f t="shared" si="17"/>
        <v>302.35283125091047</v>
      </c>
      <c r="W22" s="38">
        <v>1</v>
      </c>
      <c r="X22" s="42">
        <v>288</v>
      </c>
    </row>
    <row r="23" spans="1:24" ht="12.75">
      <c r="A23" s="38">
        <f t="shared" si="25"/>
        <v>15</v>
      </c>
      <c r="B23" s="41" t="s">
        <v>126</v>
      </c>
      <c r="C23" s="41" t="s">
        <v>106</v>
      </c>
      <c r="D23" s="38">
        <v>1988</v>
      </c>
      <c r="E23" s="42">
        <v>23886</v>
      </c>
      <c r="F23" s="42">
        <v>5159</v>
      </c>
      <c r="G23" s="44">
        <f t="shared" si="0"/>
        <v>5055.82</v>
      </c>
      <c r="H23" s="44">
        <f t="shared" si="18"/>
        <v>5005.2618</v>
      </c>
      <c r="I23" s="44">
        <f t="shared" si="19"/>
        <v>4955.2091820000005</v>
      </c>
      <c r="J23" s="45">
        <f t="shared" si="2"/>
        <v>4930.4331360900005</v>
      </c>
      <c r="K23" s="44">
        <f t="shared" si="3"/>
        <v>4915.641836681731</v>
      </c>
      <c r="L23" s="44">
        <f t="shared" si="20"/>
        <v>4900.894911171686</v>
      </c>
      <c r="M23" s="44">
        <f t="shared" si="21"/>
        <v>4886.192226438171</v>
      </c>
      <c r="N23" s="44">
        <f t="shared" si="22"/>
        <v>4871.533649758857</v>
      </c>
      <c r="O23" s="44">
        <f t="shared" si="14"/>
        <v>4856.91904880958</v>
      </c>
      <c r="P23" s="44">
        <f t="shared" si="7"/>
        <v>4842.348291663151</v>
      </c>
      <c r="Q23" s="44">
        <f t="shared" si="8"/>
        <v>4842.348291663151</v>
      </c>
      <c r="R23" s="44">
        <f t="shared" si="23"/>
        <v>4827.821246788162</v>
      </c>
      <c r="S23" s="44">
        <f t="shared" si="24"/>
        <v>4813.3377830477975</v>
      </c>
      <c r="T23" s="44">
        <f t="shared" si="24"/>
        <v>4798.897769698654</v>
      </c>
      <c r="U23" s="44">
        <f t="shared" si="17"/>
        <v>4784.501076389558</v>
      </c>
      <c r="V23" s="44">
        <f t="shared" si="17"/>
        <v>4770.14757316039</v>
      </c>
      <c r="W23" s="38">
        <v>3</v>
      </c>
      <c r="X23" s="42">
        <v>4230</v>
      </c>
    </row>
    <row r="24" spans="1:24" ht="12.75">
      <c r="A24" s="38">
        <f t="shared" si="25"/>
        <v>16</v>
      </c>
      <c r="B24" s="41" t="s">
        <v>127</v>
      </c>
      <c r="C24" s="41" t="s">
        <v>110</v>
      </c>
      <c r="D24" s="38" t="s">
        <v>128</v>
      </c>
      <c r="E24" s="42">
        <v>15</v>
      </c>
      <c r="F24" s="42">
        <v>0</v>
      </c>
      <c r="G24" s="44">
        <f t="shared" si="0"/>
        <v>0</v>
      </c>
      <c r="H24" s="44">
        <f t="shared" si="18"/>
        <v>0</v>
      </c>
      <c r="I24" s="44">
        <f t="shared" si="19"/>
        <v>0</v>
      </c>
      <c r="J24" s="45">
        <f t="shared" si="2"/>
        <v>0</v>
      </c>
      <c r="K24" s="44">
        <f t="shared" si="3"/>
        <v>0</v>
      </c>
      <c r="L24" s="44">
        <f t="shared" si="20"/>
        <v>0</v>
      </c>
      <c r="M24" s="44">
        <f t="shared" si="21"/>
        <v>0</v>
      </c>
      <c r="N24" s="44">
        <f t="shared" si="22"/>
        <v>0</v>
      </c>
      <c r="O24" s="44">
        <f t="shared" si="14"/>
        <v>0</v>
      </c>
      <c r="P24" s="44">
        <f t="shared" si="7"/>
        <v>0</v>
      </c>
      <c r="Q24" s="44">
        <f t="shared" si="8"/>
        <v>0</v>
      </c>
      <c r="R24" s="44">
        <f t="shared" si="23"/>
        <v>0</v>
      </c>
      <c r="S24" s="44">
        <f t="shared" si="24"/>
        <v>0</v>
      </c>
      <c r="T24" s="44">
        <f t="shared" si="24"/>
        <v>0</v>
      </c>
      <c r="U24" s="44">
        <f t="shared" si="17"/>
        <v>0</v>
      </c>
      <c r="V24" s="44">
        <f t="shared" si="17"/>
        <v>0</v>
      </c>
      <c r="W24" s="38">
        <v>1</v>
      </c>
      <c r="X24" s="42">
        <v>40</v>
      </c>
    </row>
    <row r="25" spans="1:24" ht="12.75">
      <c r="A25" s="38">
        <f t="shared" si="25"/>
        <v>17</v>
      </c>
      <c r="B25" s="41" t="s">
        <v>127</v>
      </c>
      <c r="C25" s="41" t="s">
        <v>110</v>
      </c>
      <c r="D25" s="38" t="s">
        <v>129</v>
      </c>
      <c r="E25" s="42">
        <v>33</v>
      </c>
      <c r="F25" s="42">
        <v>31</v>
      </c>
      <c r="G25" s="44">
        <f t="shared" si="0"/>
        <v>30.38</v>
      </c>
      <c r="H25" s="44">
        <f t="shared" si="18"/>
        <v>30.0762</v>
      </c>
      <c r="I25" s="44">
        <f t="shared" si="19"/>
        <v>29.775437999999998</v>
      </c>
      <c r="J25" s="45">
        <f t="shared" si="2"/>
        <v>29.626560809999997</v>
      </c>
      <c r="K25" s="44">
        <f t="shared" si="3"/>
        <v>29.53768112757</v>
      </c>
      <c r="L25" s="44">
        <f t="shared" si="20"/>
        <v>29.449068084187292</v>
      </c>
      <c r="M25" s="44">
        <f t="shared" si="21"/>
        <v>29.36072087993473</v>
      </c>
      <c r="N25" s="44">
        <f t="shared" si="22"/>
        <v>29.272638717294925</v>
      </c>
      <c r="O25" s="44">
        <f t="shared" si="14"/>
        <v>29.18482080114304</v>
      </c>
      <c r="P25" s="44">
        <f t="shared" si="7"/>
        <v>29.097266338739608</v>
      </c>
      <c r="Q25" s="44">
        <f t="shared" si="8"/>
        <v>29.097266338739608</v>
      </c>
      <c r="R25" s="44">
        <f t="shared" si="23"/>
        <v>29.009974539723387</v>
      </c>
      <c r="S25" s="44">
        <f t="shared" si="24"/>
        <v>28.922944616104218</v>
      </c>
      <c r="T25" s="44">
        <f t="shared" si="24"/>
        <v>28.836175782255903</v>
      </c>
      <c r="U25" s="44">
        <f t="shared" si="17"/>
        <v>28.749667254909138</v>
      </c>
      <c r="V25" s="44">
        <f t="shared" si="17"/>
        <v>28.66341825314441</v>
      </c>
      <c r="W25" s="38">
        <v>1</v>
      </c>
      <c r="X25" s="42">
        <v>18</v>
      </c>
    </row>
    <row r="26" spans="1:24" ht="12.75">
      <c r="A26" s="38">
        <f t="shared" si="25"/>
        <v>18</v>
      </c>
      <c r="B26" s="41" t="s">
        <v>130</v>
      </c>
      <c r="C26" s="41" t="s">
        <v>131</v>
      </c>
      <c r="D26" s="38">
        <v>1988</v>
      </c>
      <c r="E26" s="42">
        <v>1351</v>
      </c>
      <c r="F26" s="42">
        <v>0</v>
      </c>
      <c r="G26" s="44">
        <f t="shared" si="0"/>
        <v>0</v>
      </c>
      <c r="H26" s="44">
        <f t="shared" si="18"/>
        <v>0</v>
      </c>
      <c r="I26" s="44">
        <f t="shared" si="18"/>
        <v>0</v>
      </c>
      <c r="J26" s="45">
        <f t="shared" si="2"/>
        <v>0</v>
      </c>
      <c r="K26" s="44">
        <f t="shared" si="3"/>
        <v>0</v>
      </c>
      <c r="L26" s="44">
        <f t="shared" si="20"/>
        <v>0</v>
      </c>
      <c r="M26" s="44">
        <f t="shared" si="21"/>
        <v>0</v>
      </c>
      <c r="N26" s="44">
        <f t="shared" si="22"/>
        <v>0</v>
      </c>
      <c r="O26" s="44">
        <f t="shared" si="14"/>
        <v>0</v>
      </c>
      <c r="P26" s="44">
        <f t="shared" si="7"/>
        <v>0</v>
      </c>
      <c r="Q26" s="44">
        <f t="shared" si="8"/>
        <v>0</v>
      </c>
      <c r="R26" s="44">
        <f t="shared" si="23"/>
        <v>0</v>
      </c>
      <c r="S26" s="44">
        <f t="shared" si="24"/>
        <v>0</v>
      </c>
      <c r="T26" s="44">
        <f t="shared" si="24"/>
        <v>0</v>
      </c>
      <c r="U26" s="44">
        <f t="shared" si="17"/>
        <v>0</v>
      </c>
      <c r="V26" s="44">
        <f t="shared" si="17"/>
        <v>0</v>
      </c>
      <c r="W26" s="38">
        <v>1</v>
      </c>
      <c r="X26" s="42">
        <v>101</v>
      </c>
    </row>
    <row r="27" spans="1:24" ht="12.75">
      <c r="A27" s="38">
        <f t="shared" si="25"/>
        <v>19</v>
      </c>
      <c r="B27" s="41" t="s">
        <v>132</v>
      </c>
      <c r="C27" s="41" t="s">
        <v>110</v>
      </c>
      <c r="D27" s="38">
        <v>1988</v>
      </c>
      <c r="E27" s="37">
        <v>1045</v>
      </c>
      <c r="F27" s="42">
        <v>293</v>
      </c>
      <c r="G27" s="44">
        <f t="shared" si="0"/>
        <v>287.14</v>
      </c>
      <c r="H27" s="44">
        <f t="shared" si="18"/>
        <v>284.2686</v>
      </c>
      <c r="I27" s="44">
        <f t="shared" si="18"/>
        <v>281.425914</v>
      </c>
      <c r="J27" s="45">
        <f t="shared" si="2"/>
        <v>280.01878443</v>
      </c>
      <c r="K27" s="44">
        <f t="shared" si="3"/>
        <v>279.17872807671</v>
      </c>
      <c r="L27" s="44">
        <f t="shared" si="20"/>
        <v>278.34119189247986</v>
      </c>
      <c r="M27" s="44">
        <f t="shared" si="21"/>
        <v>277.5061683168024</v>
      </c>
      <c r="N27" s="44">
        <f t="shared" si="22"/>
        <v>276.673649811852</v>
      </c>
      <c r="O27" s="44">
        <f t="shared" si="14"/>
        <v>275.84362886241644</v>
      </c>
      <c r="P27" s="44">
        <f t="shared" si="7"/>
        <v>275.01609797582915</v>
      </c>
      <c r="Q27" s="44">
        <f t="shared" si="8"/>
        <v>275.01609797582915</v>
      </c>
      <c r="R27" s="44">
        <f t="shared" si="23"/>
        <v>274.1910496819017</v>
      </c>
      <c r="S27" s="44">
        <f t="shared" si="24"/>
        <v>273.368476532856</v>
      </c>
      <c r="T27" s="44">
        <f t="shared" si="24"/>
        <v>272.54837110325747</v>
      </c>
      <c r="U27" s="44">
        <f t="shared" si="17"/>
        <v>271.7307259899477</v>
      </c>
      <c r="V27" s="44">
        <f t="shared" si="17"/>
        <v>270.91553381197787</v>
      </c>
      <c r="W27" s="38">
        <v>1</v>
      </c>
      <c r="X27" s="42">
        <v>264</v>
      </c>
    </row>
    <row r="28" spans="1:24" ht="12.75">
      <c r="A28" s="38">
        <f t="shared" si="25"/>
        <v>20</v>
      </c>
      <c r="B28" s="41" t="s">
        <v>133</v>
      </c>
      <c r="C28" s="41" t="s">
        <v>109</v>
      </c>
      <c r="D28" s="38">
        <v>1988</v>
      </c>
      <c r="E28" s="42">
        <v>292</v>
      </c>
      <c r="F28" s="42">
        <v>29</v>
      </c>
      <c r="G28" s="44">
        <f t="shared" si="0"/>
        <v>28.42</v>
      </c>
      <c r="H28" s="44">
        <f t="shared" si="18"/>
        <v>28.135800000000003</v>
      </c>
      <c r="I28" s="44">
        <f t="shared" si="18"/>
        <v>27.854442000000002</v>
      </c>
      <c r="J28" s="45">
        <f t="shared" si="2"/>
        <v>27.715169790000004</v>
      </c>
      <c r="K28" s="44">
        <f t="shared" si="3"/>
        <v>27.632024280630002</v>
      </c>
      <c r="L28" s="44">
        <f t="shared" si="20"/>
        <v>27.54912820778811</v>
      </c>
      <c r="M28" s="44">
        <f t="shared" si="21"/>
        <v>27.466480823164748</v>
      </c>
      <c r="N28" s="44">
        <f t="shared" si="22"/>
        <v>27.384081380695257</v>
      </c>
      <c r="O28" s="44">
        <f t="shared" si="14"/>
        <v>27.30192913655317</v>
      </c>
      <c r="P28" s="44">
        <f t="shared" si="7"/>
        <v>27.220023349143514</v>
      </c>
      <c r="Q28" s="44">
        <f t="shared" si="8"/>
        <v>27.220023349143514</v>
      </c>
      <c r="R28" s="44">
        <f t="shared" si="23"/>
        <v>27.138363279096083</v>
      </c>
      <c r="S28" s="44">
        <f t="shared" si="24"/>
        <v>27.056948189258797</v>
      </c>
      <c r="T28" s="44">
        <f t="shared" si="24"/>
        <v>26.975777344691025</v>
      </c>
      <c r="U28" s="44">
        <f t="shared" si="17"/>
        <v>26.894850012656953</v>
      </c>
      <c r="V28" s="44">
        <f t="shared" si="17"/>
        <v>26.814165462618984</v>
      </c>
      <c r="W28" s="38"/>
      <c r="X28" s="42">
        <v>0</v>
      </c>
    </row>
    <row r="29" spans="1:24" ht="12.75">
      <c r="A29" s="38">
        <f t="shared" si="25"/>
        <v>21</v>
      </c>
      <c r="B29" s="41" t="s">
        <v>134</v>
      </c>
      <c r="C29" s="41" t="s">
        <v>105</v>
      </c>
      <c r="D29" s="38">
        <v>1988</v>
      </c>
      <c r="E29" s="42">
        <v>156</v>
      </c>
      <c r="F29" s="42">
        <v>0</v>
      </c>
      <c r="G29" s="44">
        <f t="shared" si="0"/>
        <v>0</v>
      </c>
      <c r="H29" s="44">
        <f t="shared" si="18"/>
        <v>0</v>
      </c>
      <c r="I29" s="44">
        <f t="shared" si="18"/>
        <v>0</v>
      </c>
      <c r="J29" s="45">
        <f t="shared" si="2"/>
        <v>0</v>
      </c>
      <c r="K29" s="44">
        <f t="shared" si="3"/>
        <v>0</v>
      </c>
      <c r="L29" s="44">
        <f t="shared" si="20"/>
        <v>0</v>
      </c>
      <c r="M29" s="44">
        <f t="shared" si="21"/>
        <v>0</v>
      </c>
      <c r="N29" s="44">
        <f t="shared" si="22"/>
        <v>0</v>
      </c>
      <c r="O29" s="44">
        <f t="shared" si="14"/>
        <v>0</v>
      </c>
      <c r="P29" s="44">
        <f t="shared" si="7"/>
        <v>0</v>
      </c>
      <c r="Q29" s="44">
        <f t="shared" si="8"/>
        <v>0</v>
      </c>
      <c r="R29" s="44">
        <f t="shared" si="23"/>
        <v>0</v>
      </c>
      <c r="S29" s="44">
        <f t="shared" si="24"/>
        <v>0</v>
      </c>
      <c r="T29" s="44">
        <f t="shared" si="24"/>
        <v>0</v>
      </c>
      <c r="U29" s="44">
        <f t="shared" si="17"/>
        <v>0</v>
      </c>
      <c r="V29" s="44">
        <f t="shared" si="17"/>
        <v>0</v>
      </c>
      <c r="W29" s="38">
        <v>1</v>
      </c>
      <c r="X29" s="42">
        <v>3</v>
      </c>
    </row>
    <row r="30" spans="1:24" ht="12.75">
      <c r="A30" s="38">
        <f t="shared" si="25"/>
        <v>22</v>
      </c>
      <c r="B30" s="41" t="s">
        <v>135</v>
      </c>
      <c r="C30" s="41" t="s">
        <v>105</v>
      </c>
      <c r="D30" s="38">
        <v>2000</v>
      </c>
      <c r="E30" s="42">
        <v>11</v>
      </c>
      <c r="F30" s="42">
        <v>8</v>
      </c>
      <c r="G30" s="44">
        <f t="shared" si="0"/>
        <v>7.84</v>
      </c>
      <c r="H30" s="44">
        <f t="shared" si="18"/>
        <v>7.7616</v>
      </c>
      <c r="I30" s="44">
        <f t="shared" si="18"/>
        <v>7.683983999999999</v>
      </c>
      <c r="J30" s="45">
        <f t="shared" si="2"/>
        <v>7.645564079999999</v>
      </c>
      <c r="K30" s="44">
        <f t="shared" si="3"/>
        <v>7.622627387759999</v>
      </c>
      <c r="L30" s="44">
        <f t="shared" si="20"/>
        <v>7.599759505596719</v>
      </c>
      <c r="M30" s="44">
        <f t="shared" si="21"/>
        <v>7.57696022707993</v>
      </c>
      <c r="N30" s="44">
        <f t="shared" si="22"/>
        <v>7.5542293463986905</v>
      </c>
      <c r="O30" s="44">
        <f t="shared" si="14"/>
        <v>7.531566658359494</v>
      </c>
      <c r="P30" s="44">
        <f t="shared" si="7"/>
        <v>7.508971958384416</v>
      </c>
      <c r="Q30" s="44">
        <f t="shared" si="8"/>
        <v>7.508971958384416</v>
      </c>
      <c r="R30" s="44">
        <f t="shared" si="23"/>
        <v>7.486445042509263</v>
      </c>
      <c r="S30" s="44">
        <f t="shared" si="24"/>
        <v>7.463985707381735</v>
      </c>
      <c r="T30" s="44">
        <f t="shared" si="24"/>
        <v>7.44159375025959</v>
      </c>
      <c r="U30" s="44">
        <f t="shared" si="17"/>
        <v>7.419268969008812</v>
      </c>
      <c r="V30" s="44">
        <f t="shared" si="17"/>
        <v>7.397011162101785</v>
      </c>
      <c r="W30" s="38">
        <v>1</v>
      </c>
      <c r="X30" s="42">
        <v>34</v>
      </c>
    </row>
    <row r="31" spans="1:24" ht="12.75">
      <c r="A31" s="38">
        <f t="shared" si="25"/>
        <v>23</v>
      </c>
      <c r="B31" s="41" t="s">
        <v>136</v>
      </c>
      <c r="C31" s="41" t="s">
        <v>109</v>
      </c>
      <c r="D31" s="38">
        <v>1935</v>
      </c>
      <c r="E31" s="42">
        <v>18</v>
      </c>
      <c r="F31" s="42">
        <v>0</v>
      </c>
      <c r="G31" s="44">
        <f t="shared" si="0"/>
        <v>0</v>
      </c>
      <c r="H31" s="44">
        <f t="shared" si="18"/>
        <v>0</v>
      </c>
      <c r="I31" s="44">
        <f t="shared" si="18"/>
        <v>0</v>
      </c>
      <c r="J31" s="45">
        <f t="shared" si="2"/>
        <v>0</v>
      </c>
      <c r="K31" s="44">
        <f t="shared" si="3"/>
        <v>0</v>
      </c>
      <c r="L31" s="44">
        <f t="shared" si="20"/>
        <v>0</v>
      </c>
      <c r="M31" s="44">
        <f t="shared" si="21"/>
        <v>0</v>
      </c>
      <c r="N31" s="44">
        <f t="shared" si="22"/>
        <v>0</v>
      </c>
      <c r="O31" s="44">
        <f t="shared" si="14"/>
        <v>0</v>
      </c>
      <c r="P31" s="44">
        <f t="shared" si="7"/>
        <v>0</v>
      </c>
      <c r="Q31" s="44">
        <f t="shared" si="8"/>
        <v>0</v>
      </c>
      <c r="R31" s="44">
        <f t="shared" si="23"/>
        <v>0</v>
      </c>
      <c r="S31" s="44">
        <f t="shared" si="24"/>
        <v>0</v>
      </c>
      <c r="T31" s="44">
        <f t="shared" si="24"/>
        <v>0</v>
      </c>
      <c r="U31" s="44">
        <f t="shared" si="17"/>
        <v>0</v>
      </c>
      <c r="V31" s="44">
        <f t="shared" si="17"/>
        <v>0</v>
      </c>
      <c r="W31" s="38">
        <v>1</v>
      </c>
      <c r="X31" s="42">
        <v>33</v>
      </c>
    </row>
    <row r="32" spans="1:24" ht="12.75">
      <c r="A32" s="38">
        <f t="shared" si="25"/>
        <v>24</v>
      </c>
      <c r="B32" s="41" t="s">
        <v>137</v>
      </c>
      <c r="C32" s="41" t="s">
        <v>105</v>
      </c>
      <c r="D32" s="38">
        <v>1933</v>
      </c>
      <c r="E32" s="42">
        <v>73</v>
      </c>
      <c r="F32" s="42">
        <v>0</v>
      </c>
      <c r="G32" s="44">
        <f t="shared" si="0"/>
        <v>0</v>
      </c>
      <c r="H32" s="44">
        <f t="shared" si="18"/>
        <v>0</v>
      </c>
      <c r="I32" s="44">
        <f t="shared" si="18"/>
        <v>0</v>
      </c>
      <c r="J32" s="45">
        <f t="shared" si="2"/>
        <v>0</v>
      </c>
      <c r="K32" s="44">
        <f t="shared" si="3"/>
        <v>0</v>
      </c>
      <c r="L32" s="44">
        <f t="shared" si="20"/>
        <v>0</v>
      </c>
      <c r="M32" s="44">
        <f t="shared" si="21"/>
        <v>0</v>
      </c>
      <c r="N32" s="44">
        <f t="shared" si="22"/>
        <v>0</v>
      </c>
      <c r="O32" s="44">
        <f t="shared" si="14"/>
        <v>0</v>
      </c>
      <c r="P32" s="44">
        <f t="shared" si="7"/>
        <v>0</v>
      </c>
      <c r="Q32" s="44">
        <f t="shared" si="8"/>
        <v>0</v>
      </c>
      <c r="R32" s="44">
        <f t="shared" si="23"/>
        <v>0</v>
      </c>
      <c r="S32" s="44">
        <f t="shared" si="24"/>
        <v>0</v>
      </c>
      <c r="T32" s="44">
        <f t="shared" si="24"/>
        <v>0</v>
      </c>
      <c r="U32" s="44">
        <f t="shared" si="17"/>
        <v>0</v>
      </c>
      <c r="V32" s="44">
        <f t="shared" si="17"/>
        <v>0</v>
      </c>
      <c r="W32" s="38">
        <v>1</v>
      </c>
      <c r="X32" s="42">
        <v>22</v>
      </c>
    </row>
    <row r="33" spans="1:24" ht="12.75">
      <c r="A33" s="38">
        <f t="shared" si="25"/>
        <v>25</v>
      </c>
      <c r="B33" s="41" t="s">
        <v>138</v>
      </c>
      <c r="C33" s="41" t="s">
        <v>139</v>
      </c>
      <c r="D33" s="38">
        <v>1991</v>
      </c>
      <c r="E33" s="42">
        <v>12124</v>
      </c>
      <c r="F33" s="42">
        <v>10257</v>
      </c>
      <c r="G33" s="44">
        <f t="shared" si="0"/>
        <v>10051.86</v>
      </c>
      <c r="H33" s="44">
        <f aca="true" t="shared" si="26" ref="H33:I43">(G33*99)/100</f>
        <v>9951.3414</v>
      </c>
      <c r="I33" s="44">
        <f t="shared" si="26"/>
        <v>9851.827986</v>
      </c>
      <c r="J33" s="45">
        <f t="shared" si="2"/>
        <v>9802.56884607</v>
      </c>
      <c r="K33" s="44">
        <f t="shared" si="3"/>
        <v>9773.16113953179</v>
      </c>
      <c r="L33" s="44">
        <f t="shared" si="20"/>
        <v>9743.841656113196</v>
      </c>
      <c r="M33" s="44">
        <f t="shared" si="21"/>
        <v>9714.610131144856</v>
      </c>
      <c r="N33" s="44">
        <f t="shared" si="22"/>
        <v>9685.466300751423</v>
      </c>
      <c r="O33" s="44">
        <f t="shared" si="14"/>
        <v>9656.409901849169</v>
      </c>
      <c r="P33" s="44">
        <f t="shared" si="7"/>
        <v>9627.440672143623</v>
      </c>
      <c r="Q33" s="44">
        <f t="shared" si="8"/>
        <v>9627.440672143623</v>
      </c>
      <c r="R33" s="44">
        <f t="shared" si="23"/>
        <v>9598.558350127192</v>
      </c>
      <c r="S33" s="44">
        <f t="shared" si="24"/>
        <v>9569.76267507681</v>
      </c>
      <c r="T33" s="44">
        <f t="shared" si="24"/>
        <v>9541.05338705158</v>
      </c>
      <c r="U33" s="44">
        <f t="shared" si="17"/>
        <v>9512.430226890425</v>
      </c>
      <c r="V33" s="44">
        <f t="shared" si="17"/>
        <v>9483.892936209753</v>
      </c>
      <c r="W33" s="38">
        <v>2</v>
      </c>
      <c r="X33" s="42">
        <v>1262</v>
      </c>
    </row>
    <row r="34" spans="1:24" ht="12.75">
      <c r="A34" s="38">
        <f t="shared" si="25"/>
        <v>26</v>
      </c>
      <c r="B34" s="41" t="s">
        <v>140</v>
      </c>
      <c r="C34" s="41" t="s">
        <v>141</v>
      </c>
      <c r="D34" s="38">
        <v>1970</v>
      </c>
      <c r="E34" s="42">
        <v>1327</v>
      </c>
      <c r="F34" s="42">
        <v>296</v>
      </c>
      <c r="G34" s="44">
        <f t="shared" si="0"/>
        <v>290.08</v>
      </c>
      <c r="H34" s="44">
        <f t="shared" si="26"/>
        <v>287.1792</v>
      </c>
      <c r="I34" s="44">
        <f t="shared" si="26"/>
        <v>284.307408</v>
      </c>
      <c r="J34" s="45">
        <f t="shared" si="2"/>
        <v>282.88587096</v>
      </c>
      <c r="K34" s="44">
        <f t="shared" si="3"/>
        <v>282.03721334712</v>
      </c>
      <c r="L34" s="44">
        <f t="shared" si="20"/>
        <v>281.19110170707864</v>
      </c>
      <c r="M34" s="44">
        <f t="shared" si="21"/>
        <v>280.34752840195745</v>
      </c>
      <c r="N34" s="44">
        <f t="shared" si="22"/>
        <v>279.5064858167516</v>
      </c>
      <c r="O34" s="44">
        <f t="shared" si="14"/>
        <v>278.6679663593014</v>
      </c>
      <c r="P34" s="44">
        <f t="shared" si="7"/>
        <v>277.83196246022345</v>
      </c>
      <c r="Q34" s="44">
        <f t="shared" si="8"/>
        <v>277.83196246022345</v>
      </c>
      <c r="R34" s="44">
        <f t="shared" si="23"/>
        <v>276.99846657284274</v>
      </c>
      <c r="S34" s="44">
        <f t="shared" si="24"/>
        <v>276.1674711731242</v>
      </c>
      <c r="T34" s="44">
        <f t="shared" si="24"/>
        <v>275.3389687596049</v>
      </c>
      <c r="U34" s="44">
        <f t="shared" si="17"/>
        <v>274.51295185332606</v>
      </c>
      <c r="V34" s="44">
        <f t="shared" si="17"/>
        <v>273.6894129977661</v>
      </c>
      <c r="W34" s="38">
        <v>1</v>
      </c>
      <c r="X34" s="42">
        <v>942</v>
      </c>
    </row>
    <row r="35" spans="1:24" ht="12.75">
      <c r="A35" s="38">
        <f t="shared" si="25"/>
        <v>27</v>
      </c>
      <c r="B35" s="41" t="s">
        <v>142</v>
      </c>
      <c r="C35" s="41" t="s">
        <v>143</v>
      </c>
      <c r="D35" s="38">
        <v>1965</v>
      </c>
      <c r="E35" s="42">
        <v>35</v>
      </c>
      <c r="F35" s="42">
        <v>6</v>
      </c>
      <c r="G35" s="44">
        <f t="shared" si="0"/>
        <v>5.88</v>
      </c>
      <c r="H35" s="44">
        <f t="shared" si="26"/>
        <v>5.8212</v>
      </c>
      <c r="I35" s="44">
        <f t="shared" si="26"/>
        <v>5.762988</v>
      </c>
      <c r="J35" s="45">
        <f t="shared" si="2"/>
        <v>5.734173060000001</v>
      </c>
      <c r="K35" s="44">
        <f t="shared" si="3"/>
        <v>5.716970540820001</v>
      </c>
      <c r="L35" s="44">
        <f t="shared" si="20"/>
        <v>5.699819629197541</v>
      </c>
      <c r="M35" s="44">
        <f t="shared" si="21"/>
        <v>5.682720170309949</v>
      </c>
      <c r="N35" s="44">
        <f t="shared" si="22"/>
        <v>5.665672009799019</v>
      </c>
      <c r="O35" s="44">
        <f t="shared" si="14"/>
        <v>5.648674993769622</v>
      </c>
      <c r="P35" s="44">
        <f t="shared" si="7"/>
        <v>5.631728968788313</v>
      </c>
      <c r="Q35" s="44">
        <f t="shared" si="8"/>
        <v>5.631728968788313</v>
      </c>
      <c r="R35" s="44">
        <f t="shared" si="23"/>
        <v>5.6148337818819485</v>
      </c>
      <c r="S35" s="44">
        <f t="shared" si="24"/>
        <v>5.597989280536304</v>
      </c>
      <c r="T35" s="44">
        <f t="shared" si="24"/>
        <v>5.581195312694694</v>
      </c>
      <c r="U35" s="44">
        <f t="shared" si="17"/>
        <v>5.5644517267566105</v>
      </c>
      <c r="V35" s="44">
        <f t="shared" si="17"/>
        <v>5.547758371576341</v>
      </c>
      <c r="W35" s="38">
        <v>1</v>
      </c>
      <c r="X35" s="42">
        <v>40</v>
      </c>
    </row>
    <row r="36" spans="1:24" ht="12.75">
      <c r="A36" s="38">
        <f t="shared" si="25"/>
        <v>28</v>
      </c>
      <c r="B36" s="41" t="s">
        <v>144</v>
      </c>
      <c r="C36" s="41" t="s">
        <v>141</v>
      </c>
      <c r="D36" s="38">
        <v>1970</v>
      </c>
      <c r="E36" s="42">
        <v>25</v>
      </c>
      <c r="F36" s="42">
        <v>0</v>
      </c>
      <c r="G36" s="44">
        <f t="shared" si="0"/>
        <v>0</v>
      </c>
      <c r="H36" s="44">
        <f t="shared" si="26"/>
        <v>0</v>
      </c>
      <c r="I36" s="44">
        <f t="shared" si="26"/>
        <v>0</v>
      </c>
      <c r="J36" s="45">
        <f t="shared" si="2"/>
        <v>0</v>
      </c>
      <c r="K36" s="44">
        <f t="shared" si="3"/>
        <v>0</v>
      </c>
      <c r="L36" s="44">
        <f t="shared" si="20"/>
        <v>0</v>
      </c>
      <c r="M36" s="44">
        <f t="shared" si="21"/>
        <v>0</v>
      </c>
      <c r="N36" s="44">
        <f t="shared" si="22"/>
        <v>0</v>
      </c>
      <c r="O36" s="44">
        <f t="shared" si="14"/>
        <v>0</v>
      </c>
      <c r="P36" s="44">
        <f t="shared" si="7"/>
        <v>0</v>
      </c>
      <c r="Q36" s="44">
        <f t="shared" si="8"/>
        <v>0</v>
      </c>
      <c r="R36" s="44">
        <f t="shared" si="23"/>
        <v>0</v>
      </c>
      <c r="S36" s="44">
        <f t="shared" si="24"/>
        <v>0</v>
      </c>
      <c r="T36" s="44">
        <f t="shared" si="24"/>
        <v>0</v>
      </c>
      <c r="U36" s="44">
        <f t="shared" si="17"/>
        <v>0</v>
      </c>
      <c r="V36" s="44">
        <f t="shared" si="17"/>
        <v>0</v>
      </c>
      <c r="W36" s="38">
        <v>1</v>
      </c>
      <c r="X36" s="42">
        <v>62</v>
      </c>
    </row>
    <row r="37" spans="1:24" ht="12.75">
      <c r="A37" s="38">
        <f t="shared" si="25"/>
        <v>29</v>
      </c>
      <c r="B37" s="41" t="s">
        <v>145</v>
      </c>
      <c r="C37" s="41" t="s">
        <v>143</v>
      </c>
      <c r="D37" s="38">
        <v>1950</v>
      </c>
      <c r="E37" s="42">
        <v>22</v>
      </c>
      <c r="F37" s="42">
        <v>0</v>
      </c>
      <c r="G37" s="44">
        <f t="shared" si="0"/>
        <v>0</v>
      </c>
      <c r="H37" s="44">
        <f t="shared" si="26"/>
        <v>0</v>
      </c>
      <c r="I37" s="44">
        <f t="shared" si="26"/>
        <v>0</v>
      </c>
      <c r="J37" s="45">
        <f t="shared" si="2"/>
        <v>0</v>
      </c>
      <c r="K37" s="44">
        <f t="shared" si="3"/>
        <v>0</v>
      </c>
      <c r="L37" s="44">
        <f t="shared" si="20"/>
        <v>0</v>
      </c>
      <c r="M37" s="44">
        <f t="shared" si="21"/>
        <v>0</v>
      </c>
      <c r="N37" s="44">
        <f t="shared" si="22"/>
        <v>0</v>
      </c>
      <c r="O37" s="44">
        <f t="shared" si="14"/>
        <v>0</v>
      </c>
      <c r="P37" s="44">
        <f t="shared" si="7"/>
        <v>0</v>
      </c>
      <c r="Q37" s="44">
        <f t="shared" si="8"/>
        <v>0</v>
      </c>
      <c r="R37" s="44">
        <f t="shared" si="23"/>
        <v>0</v>
      </c>
      <c r="S37" s="44">
        <f t="shared" si="24"/>
        <v>0</v>
      </c>
      <c r="T37" s="44">
        <f t="shared" si="24"/>
        <v>0</v>
      </c>
      <c r="U37" s="44">
        <f t="shared" si="17"/>
        <v>0</v>
      </c>
      <c r="V37" s="44">
        <f t="shared" si="17"/>
        <v>0</v>
      </c>
      <c r="W37" s="38">
        <v>1</v>
      </c>
      <c r="X37" s="42">
        <v>240</v>
      </c>
    </row>
    <row r="38" spans="1:24" ht="12.75">
      <c r="A38" s="38">
        <f t="shared" si="25"/>
        <v>30</v>
      </c>
      <c r="B38" s="41" t="s">
        <v>146</v>
      </c>
      <c r="C38" s="41" t="s">
        <v>143</v>
      </c>
      <c r="D38" s="38">
        <v>1980</v>
      </c>
      <c r="E38" s="42">
        <v>12</v>
      </c>
      <c r="F38" s="42">
        <v>0</v>
      </c>
      <c r="G38" s="44">
        <f t="shared" si="0"/>
        <v>0</v>
      </c>
      <c r="H38" s="44">
        <f t="shared" si="26"/>
        <v>0</v>
      </c>
      <c r="I38" s="44">
        <f t="shared" si="26"/>
        <v>0</v>
      </c>
      <c r="J38" s="45">
        <f t="shared" si="2"/>
        <v>0</v>
      </c>
      <c r="K38" s="44">
        <f t="shared" si="3"/>
        <v>0</v>
      </c>
      <c r="L38" s="44">
        <f t="shared" si="20"/>
        <v>0</v>
      </c>
      <c r="M38" s="44">
        <f t="shared" si="21"/>
        <v>0</v>
      </c>
      <c r="N38" s="44">
        <f t="shared" si="22"/>
        <v>0</v>
      </c>
      <c r="O38" s="44">
        <f t="shared" si="14"/>
        <v>0</v>
      </c>
      <c r="P38" s="44">
        <f t="shared" si="7"/>
        <v>0</v>
      </c>
      <c r="Q38" s="44">
        <f t="shared" si="8"/>
        <v>0</v>
      </c>
      <c r="R38" s="44">
        <f t="shared" si="23"/>
        <v>0</v>
      </c>
      <c r="S38" s="44">
        <f t="shared" si="24"/>
        <v>0</v>
      </c>
      <c r="T38" s="44">
        <f t="shared" si="24"/>
        <v>0</v>
      </c>
      <c r="U38" s="44">
        <f t="shared" si="17"/>
        <v>0</v>
      </c>
      <c r="V38" s="44">
        <f t="shared" si="17"/>
        <v>0</v>
      </c>
      <c r="W38" s="38">
        <v>1</v>
      </c>
      <c r="X38" s="42">
        <v>54</v>
      </c>
    </row>
    <row r="39" spans="1:24" ht="12.75">
      <c r="A39" s="38">
        <f t="shared" si="25"/>
        <v>31</v>
      </c>
      <c r="B39" s="41" t="s">
        <v>147</v>
      </c>
      <c r="C39" s="41" t="s">
        <v>141</v>
      </c>
      <c r="D39" s="38">
        <v>1986</v>
      </c>
      <c r="E39" s="42">
        <v>8141</v>
      </c>
      <c r="F39" s="42">
        <v>6944</v>
      </c>
      <c r="G39" s="44">
        <f t="shared" si="0"/>
        <v>6805.12</v>
      </c>
      <c r="H39" s="44">
        <f t="shared" si="26"/>
        <v>6737.0688</v>
      </c>
      <c r="I39" s="44">
        <f t="shared" si="26"/>
        <v>6669.698112</v>
      </c>
      <c r="J39" s="45">
        <f t="shared" si="2"/>
        <v>6636.34962144</v>
      </c>
      <c r="K39" s="44">
        <f t="shared" si="3"/>
        <v>6616.44057257568</v>
      </c>
      <c r="L39" s="44">
        <f t="shared" si="20"/>
        <v>6596.591250857953</v>
      </c>
      <c r="M39" s="44">
        <f t="shared" si="21"/>
        <v>6576.80147710538</v>
      </c>
      <c r="N39" s="44">
        <f t="shared" si="22"/>
        <v>6557.071072674064</v>
      </c>
      <c r="O39" s="44">
        <f t="shared" si="14"/>
        <v>6537.399859456043</v>
      </c>
      <c r="P39" s="44">
        <f t="shared" si="7"/>
        <v>6517.787659877675</v>
      </c>
      <c r="Q39" s="44">
        <f t="shared" si="8"/>
        <v>6517.787659877675</v>
      </c>
      <c r="R39" s="44">
        <f t="shared" si="23"/>
        <v>6498.234296898042</v>
      </c>
      <c r="S39" s="44">
        <f t="shared" si="24"/>
        <v>6478.7395940073475</v>
      </c>
      <c r="T39" s="44">
        <f t="shared" si="24"/>
        <v>6459.303375225326</v>
      </c>
      <c r="U39" s="44">
        <f t="shared" si="17"/>
        <v>6439.92546509965</v>
      </c>
      <c r="V39" s="44">
        <f t="shared" si="17"/>
        <v>6420.605688704351</v>
      </c>
      <c r="W39" s="38">
        <v>2</v>
      </c>
      <c r="X39" s="42">
        <v>750</v>
      </c>
    </row>
    <row r="40" spans="1:24" ht="12.75">
      <c r="A40" s="38">
        <f t="shared" si="25"/>
        <v>32</v>
      </c>
      <c r="B40" s="41" t="s">
        <v>148</v>
      </c>
      <c r="C40" s="41" t="s">
        <v>143</v>
      </c>
      <c r="D40" s="38">
        <v>1986</v>
      </c>
      <c r="E40" s="42">
        <v>563</v>
      </c>
      <c r="F40" s="42">
        <v>508</v>
      </c>
      <c r="G40" s="44">
        <f t="shared" si="0"/>
        <v>497.84</v>
      </c>
      <c r="H40" s="44">
        <f t="shared" si="26"/>
        <v>492.86159999999995</v>
      </c>
      <c r="I40" s="44">
        <f t="shared" si="26"/>
        <v>487.9329839999999</v>
      </c>
      <c r="J40" s="45">
        <f t="shared" si="2"/>
        <v>485.49331907999994</v>
      </c>
      <c r="K40" s="44">
        <f t="shared" si="3"/>
        <v>484.03683912275994</v>
      </c>
      <c r="L40" s="44">
        <f t="shared" si="20"/>
        <v>482.58472860539166</v>
      </c>
      <c r="M40" s="44">
        <f t="shared" si="21"/>
        <v>481.1369744195755</v>
      </c>
      <c r="N40" s="44">
        <f t="shared" si="22"/>
        <v>479.69356349631676</v>
      </c>
      <c r="O40" s="44">
        <f t="shared" si="14"/>
        <v>478.2544828058278</v>
      </c>
      <c r="P40" s="44">
        <f t="shared" si="7"/>
        <v>476.81971935741035</v>
      </c>
      <c r="Q40" s="44">
        <f t="shared" si="8"/>
        <v>476.81971935741035</v>
      </c>
      <c r="R40" s="44">
        <f t="shared" si="23"/>
        <v>475.3892601993381</v>
      </c>
      <c r="S40" s="44">
        <f t="shared" si="24"/>
        <v>473.9630924187401</v>
      </c>
      <c r="T40" s="44">
        <f t="shared" si="24"/>
        <v>472.54120314148383</v>
      </c>
      <c r="U40" s="44">
        <f t="shared" si="17"/>
        <v>471.12357953205935</v>
      </c>
      <c r="V40" s="44">
        <f t="shared" si="17"/>
        <v>469.71020879346315</v>
      </c>
      <c r="W40" s="38">
        <v>1</v>
      </c>
      <c r="X40" s="42">
        <v>140</v>
      </c>
    </row>
    <row r="41" spans="1:24" ht="12.75">
      <c r="A41" s="38"/>
      <c r="B41" s="40" t="s">
        <v>149</v>
      </c>
      <c r="C41" s="41"/>
      <c r="D41" s="38"/>
      <c r="E41" s="42"/>
      <c r="F41" s="42"/>
      <c r="G41" s="44">
        <f t="shared" si="0"/>
        <v>0</v>
      </c>
      <c r="H41" s="44"/>
      <c r="I41" s="44"/>
      <c r="J41" s="45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38"/>
      <c r="X41" s="42"/>
    </row>
    <row r="42" spans="1:24" ht="12.75">
      <c r="A42" s="38">
        <v>33</v>
      </c>
      <c r="B42" s="41" t="s">
        <v>151</v>
      </c>
      <c r="C42" s="41" t="s">
        <v>152</v>
      </c>
      <c r="D42" s="38">
        <v>1975</v>
      </c>
      <c r="E42" s="42">
        <v>71</v>
      </c>
      <c r="F42" s="42">
        <v>0</v>
      </c>
      <c r="G42" s="44">
        <f t="shared" si="0"/>
        <v>0</v>
      </c>
      <c r="H42" s="44">
        <f t="shared" si="26"/>
        <v>0</v>
      </c>
      <c r="I42" s="44">
        <f t="shared" si="26"/>
        <v>0</v>
      </c>
      <c r="J42" s="45">
        <f t="shared" si="2"/>
        <v>0</v>
      </c>
      <c r="K42" s="44">
        <f t="shared" si="3"/>
        <v>0</v>
      </c>
      <c r="L42" s="44">
        <f>SUM(K42*99.7)/100</f>
        <v>0</v>
      </c>
      <c r="M42" s="44">
        <f aca="true" t="shared" si="27" ref="M42:M47">SUM(L42*99.7)/100</f>
        <v>0</v>
      </c>
      <c r="N42" s="44">
        <f aca="true" t="shared" si="28" ref="N42:N55">SUM(M42*99.7)/100</f>
        <v>0</v>
      </c>
      <c r="O42" s="44">
        <f t="shared" si="14"/>
        <v>0</v>
      </c>
      <c r="P42" s="44">
        <f t="shared" si="7"/>
        <v>0</v>
      </c>
      <c r="Q42" s="44">
        <f t="shared" si="8"/>
        <v>0</v>
      </c>
      <c r="R42" s="44">
        <f aca="true" t="shared" si="29" ref="R42:R55">(Q42*99.7)/100</f>
        <v>0</v>
      </c>
      <c r="S42" s="44">
        <f aca="true" t="shared" si="30" ref="S42:T52">(R42*99.7)/100</f>
        <v>0</v>
      </c>
      <c r="T42" s="44">
        <f t="shared" si="30"/>
        <v>0</v>
      </c>
      <c r="U42" s="44">
        <f t="shared" si="17"/>
        <v>0</v>
      </c>
      <c r="V42" s="44">
        <f t="shared" si="17"/>
        <v>0</v>
      </c>
      <c r="W42" s="38">
        <v>1</v>
      </c>
      <c r="X42" s="42">
        <v>140</v>
      </c>
    </row>
    <row r="43" spans="1:24" ht="12.75">
      <c r="A43" s="38">
        <f t="shared" si="25"/>
        <v>34</v>
      </c>
      <c r="B43" s="41" t="s">
        <v>153</v>
      </c>
      <c r="C43" s="41" t="s">
        <v>152</v>
      </c>
      <c r="D43" s="38">
        <v>1992</v>
      </c>
      <c r="E43" s="42">
        <v>89</v>
      </c>
      <c r="F43" s="42">
        <v>80</v>
      </c>
      <c r="G43" s="44">
        <f t="shared" si="0"/>
        <v>78.4</v>
      </c>
      <c r="H43" s="44">
        <f t="shared" si="26"/>
        <v>77.616</v>
      </c>
      <c r="I43" s="44">
        <f t="shared" si="26"/>
        <v>76.83984000000001</v>
      </c>
      <c r="J43" s="45">
        <f t="shared" si="2"/>
        <v>76.45564080000001</v>
      </c>
      <c r="K43" s="44">
        <f t="shared" si="3"/>
        <v>76.22627387760002</v>
      </c>
      <c r="L43" s="44">
        <f>SUM(K43*99.7)/100</f>
        <v>75.99759505596722</v>
      </c>
      <c r="M43" s="44">
        <f t="shared" si="27"/>
        <v>75.76960227079933</v>
      </c>
      <c r="N43" s="44">
        <f t="shared" si="28"/>
        <v>75.54229346398692</v>
      </c>
      <c r="O43" s="44">
        <f t="shared" si="14"/>
        <v>75.31566658359496</v>
      </c>
      <c r="P43" s="44">
        <f t="shared" si="7"/>
        <v>75.08971958384419</v>
      </c>
      <c r="Q43" s="44">
        <f t="shared" si="8"/>
        <v>75.08971958384419</v>
      </c>
      <c r="R43" s="44">
        <f t="shared" si="29"/>
        <v>74.86445042509266</v>
      </c>
      <c r="S43" s="44">
        <f t="shared" si="30"/>
        <v>74.63985707381738</v>
      </c>
      <c r="T43" s="44">
        <f t="shared" si="30"/>
        <v>74.41593750259594</v>
      </c>
      <c r="U43" s="44">
        <f t="shared" si="17"/>
        <v>74.19268969008816</v>
      </c>
      <c r="V43" s="44">
        <f t="shared" si="17"/>
        <v>73.97011162101789</v>
      </c>
      <c r="W43" s="38">
        <v>1</v>
      </c>
      <c r="X43" s="42">
        <v>140</v>
      </c>
    </row>
    <row r="44" spans="1:24" ht="12.75">
      <c r="A44" s="38">
        <f t="shared" si="25"/>
        <v>35</v>
      </c>
      <c r="B44" s="41" t="s">
        <v>154</v>
      </c>
      <c r="C44" s="41" t="s">
        <v>150</v>
      </c>
      <c r="D44" s="38">
        <v>1983</v>
      </c>
      <c r="E44" s="42">
        <v>19764</v>
      </c>
      <c r="F44" s="42">
        <v>9287</v>
      </c>
      <c r="G44" s="44">
        <f t="shared" si="0"/>
        <v>9101.26</v>
      </c>
      <c r="H44" s="44">
        <f aca="true" t="shared" si="31" ref="H44:I55">(G44*99)/100</f>
        <v>9010.2474</v>
      </c>
      <c r="I44" s="44">
        <f t="shared" si="31"/>
        <v>8920.144926</v>
      </c>
      <c r="J44" s="45">
        <f t="shared" si="2"/>
        <v>8875.544201370001</v>
      </c>
      <c r="K44" s="44">
        <f t="shared" si="3"/>
        <v>8848.917568765892</v>
      </c>
      <c r="L44" s="44">
        <f>SUM(K44*99.7)/100</f>
        <v>8822.370816059594</v>
      </c>
      <c r="M44" s="44">
        <f t="shared" si="27"/>
        <v>8795.903703611417</v>
      </c>
      <c r="N44" s="44">
        <f t="shared" si="28"/>
        <v>8769.515992500583</v>
      </c>
      <c r="O44" s="44">
        <f t="shared" si="14"/>
        <v>8743.207444523081</v>
      </c>
      <c r="P44" s="44">
        <f t="shared" si="7"/>
        <v>8716.977822189512</v>
      </c>
      <c r="Q44" s="44">
        <f t="shared" si="8"/>
        <v>8716.977822189512</v>
      </c>
      <c r="R44" s="44">
        <f t="shared" si="29"/>
        <v>8690.826888722944</v>
      </c>
      <c r="S44" s="44">
        <f t="shared" si="30"/>
        <v>8664.754408056775</v>
      </c>
      <c r="T44" s="44">
        <f t="shared" si="30"/>
        <v>8638.760144832604</v>
      </c>
      <c r="U44" s="44">
        <f t="shared" si="17"/>
        <v>8612.843864398106</v>
      </c>
      <c r="V44" s="44">
        <f t="shared" si="17"/>
        <v>8587.005332804913</v>
      </c>
      <c r="W44" s="38">
        <v>2</v>
      </c>
      <c r="X44" s="42">
        <v>3340</v>
      </c>
    </row>
    <row r="45" spans="1:24" ht="12.75">
      <c r="A45" s="38">
        <f t="shared" si="25"/>
        <v>36</v>
      </c>
      <c r="B45" s="41" t="s">
        <v>155</v>
      </c>
      <c r="C45" s="41" t="s">
        <v>156</v>
      </c>
      <c r="D45" s="38">
        <v>1969</v>
      </c>
      <c r="E45" s="42">
        <v>11</v>
      </c>
      <c r="F45" s="42">
        <v>0</v>
      </c>
      <c r="G45" s="44">
        <f t="shared" si="0"/>
        <v>0</v>
      </c>
      <c r="H45" s="44">
        <f t="shared" si="31"/>
        <v>0</v>
      </c>
      <c r="I45" s="44">
        <f t="shared" si="31"/>
        <v>0</v>
      </c>
      <c r="J45" s="45">
        <f t="shared" si="2"/>
        <v>0</v>
      </c>
      <c r="K45" s="44">
        <f t="shared" si="3"/>
        <v>0</v>
      </c>
      <c r="L45" s="44">
        <f>SUM(K45*99.7)/100</f>
        <v>0</v>
      </c>
      <c r="M45" s="44">
        <f t="shared" si="27"/>
        <v>0</v>
      </c>
      <c r="N45" s="44">
        <f t="shared" si="28"/>
        <v>0</v>
      </c>
      <c r="O45" s="44">
        <f t="shared" si="14"/>
        <v>0</v>
      </c>
      <c r="P45" s="44">
        <f t="shared" si="7"/>
        <v>0</v>
      </c>
      <c r="Q45" s="44">
        <f t="shared" si="8"/>
        <v>0</v>
      </c>
      <c r="R45" s="44">
        <f t="shared" si="29"/>
        <v>0</v>
      </c>
      <c r="S45" s="44">
        <f t="shared" si="30"/>
        <v>0</v>
      </c>
      <c r="T45" s="44">
        <f t="shared" si="30"/>
        <v>0</v>
      </c>
      <c r="U45" s="44">
        <f t="shared" si="17"/>
        <v>0</v>
      </c>
      <c r="V45" s="44">
        <f t="shared" si="17"/>
        <v>0</v>
      </c>
      <c r="W45" s="38">
        <v>1</v>
      </c>
      <c r="X45" s="42">
        <v>60</v>
      </c>
    </row>
    <row r="46" spans="1:24" ht="12.75">
      <c r="A46" s="38">
        <f t="shared" si="25"/>
        <v>37</v>
      </c>
      <c r="B46" s="41" t="s">
        <v>157</v>
      </c>
      <c r="C46" s="41" t="s">
        <v>158</v>
      </c>
      <c r="D46" s="38">
        <v>1991</v>
      </c>
      <c r="E46" s="42">
        <v>2124</v>
      </c>
      <c r="F46" s="42">
        <v>495</v>
      </c>
      <c r="G46" s="44">
        <f aca="true" t="shared" si="32" ref="G46:G93">(F46*98)/100</f>
        <v>485.1</v>
      </c>
      <c r="H46" s="44">
        <f t="shared" si="31"/>
        <v>480.249</v>
      </c>
      <c r="I46" s="44">
        <f t="shared" si="31"/>
        <v>475.44651000000005</v>
      </c>
      <c r="J46" s="45">
        <f aca="true" t="shared" si="33" ref="J46:J93">(I46*99.5)/100</f>
        <v>473.0692774500001</v>
      </c>
      <c r="K46" s="44">
        <f aca="true" t="shared" si="34" ref="K46:K93">(J46*99.7)/100</f>
        <v>471.6500696176501</v>
      </c>
      <c r="L46" s="44">
        <f aca="true" t="shared" si="35" ref="L46:L55">SUM(K46*99.7)/100</f>
        <v>470.2351194087972</v>
      </c>
      <c r="M46" s="44">
        <f t="shared" si="27"/>
        <v>468.8244140505708</v>
      </c>
      <c r="N46" s="44">
        <f t="shared" si="28"/>
        <v>467.4179408084191</v>
      </c>
      <c r="O46" s="44">
        <f t="shared" si="14"/>
        <v>466.0156869859938</v>
      </c>
      <c r="P46" s="44">
        <f t="shared" si="7"/>
        <v>464.61763992503586</v>
      </c>
      <c r="Q46" s="44">
        <f t="shared" si="8"/>
        <v>464.61763992503586</v>
      </c>
      <c r="R46" s="44">
        <f t="shared" si="29"/>
        <v>463.22378700526076</v>
      </c>
      <c r="S46" s="44">
        <f t="shared" si="30"/>
        <v>461.83411564424495</v>
      </c>
      <c r="T46" s="44">
        <f t="shared" si="30"/>
        <v>460.44861329731225</v>
      </c>
      <c r="U46" s="44">
        <f t="shared" si="17"/>
        <v>459.0672674574203</v>
      </c>
      <c r="V46" s="44">
        <f t="shared" si="17"/>
        <v>457.6900656550481</v>
      </c>
      <c r="W46" s="38">
        <v>1</v>
      </c>
      <c r="X46" s="42">
        <v>656</v>
      </c>
    </row>
    <row r="47" spans="1:24" ht="12.75">
      <c r="A47" s="38">
        <f t="shared" si="25"/>
        <v>38</v>
      </c>
      <c r="B47" s="41" t="s">
        <v>159</v>
      </c>
      <c r="C47" s="41" t="s">
        <v>160</v>
      </c>
      <c r="D47" s="38">
        <v>1998</v>
      </c>
      <c r="E47" s="42">
        <v>966</v>
      </c>
      <c r="F47" s="42">
        <v>225</v>
      </c>
      <c r="G47" s="44">
        <f t="shared" si="32"/>
        <v>220.5</v>
      </c>
      <c r="H47" s="44">
        <f t="shared" si="31"/>
        <v>218.295</v>
      </c>
      <c r="I47" s="44">
        <f t="shared" si="31"/>
        <v>216.11204999999998</v>
      </c>
      <c r="J47" s="45">
        <f t="shared" si="33"/>
        <v>215.03148974999996</v>
      </c>
      <c r="K47" s="44">
        <f t="shared" si="34"/>
        <v>214.38639528074998</v>
      </c>
      <c r="L47" s="44">
        <f t="shared" si="35"/>
        <v>213.74323609490773</v>
      </c>
      <c r="M47" s="44">
        <f t="shared" si="27"/>
        <v>213.102006386623</v>
      </c>
      <c r="N47" s="44">
        <f t="shared" si="28"/>
        <v>212.46270036746316</v>
      </c>
      <c r="O47" s="44">
        <f t="shared" si="14"/>
        <v>211.82531226636078</v>
      </c>
      <c r="P47" s="44">
        <f t="shared" si="14"/>
        <v>211.1898363295617</v>
      </c>
      <c r="Q47" s="44">
        <f aca="true" t="shared" si="36" ref="Q47:Q94">(O47*99.7)/100</f>
        <v>211.1898363295617</v>
      </c>
      <c r="R47" s="44">
        <f t="shared" si="29"/>
        <v>210.55626682057303</v>
      </c>
      <c r="S47" s="44">
        <f t="shared" si="30"/>
        <v>209.9245980201113</v>
      </c>
      <c r="T47" s="44">
        <f t="shared" si="30"/>
        <v>209.29482422605096</v>
      </c>
      <c r="U47" s="44">
        <f t="shared" si="17"/>
        <v>208.66693975337282</v>
      </c>
      <c r="V47" s="44">
        <f t="shared" si="17"/>
        <v>208.04093893411272</v>
      </c>
      <c r="W47" s="38">
        <v>1</v>
      </c>
      <c r="X47" s="42">
        <v>210</v>
      </c>
    </row>
    <row r="48" spans="1:24" ht="12.75">
      <c r="A48" s="38">
        <f t="shared" si="25"/>
        <v>39</v>
      </c>
      <c r="B48" s="41" t="s">
        <v>161</v>
      </c>
      <c r="C48" s="41" t="s">
        <v>158</v>
      </c>
      <c r="D48" s="38">
        <v>1968</v>
      </c>
      <c r="E48" s="42">
        <v>16</v>
      </c>
      <c r="F48" s="42">
        <v>4</v>
      </c>
      <c r="G48" s="44">
        <f t="shared" si="32"/>
        <v>3.92</v>
      </c>
      <c r="H48" s="44">
        <f t="shared" si="31"/>
        <v>3.8808</v>
      </c>
      <c r="I48" s="44">
        <f t="shared" si="31"/>
        <v>3.8419919999999994</v>
      </c>
      <c r="J48" s="45">
        <f t="shared" si="33"/>
        <v>3.8227820399999994</v>
      </c>
      <c r="K48" s="44">
        <f t="shared" si="34"/>
        <v>3.8113136938799994</v>
      </c>
      <c r="L48" s="44">
        <f t="shared" si="35"/>
        <v>3.7998797527983594</v>
      </c>
      <c r="M48" s="44">
        <f aca="true" t="shared" si="37" ref="M48:M55">SUM(L48*99.7)/100</f>
        <v>3.788480113539965</v>
      </c>
      <c r="N48" s="44">
        <f t="shared" si="28"/>
        <v>3.7771146731993452</v>
      </c>
      <c r="O48" s="44">
        <f t="shared" si="14"/>
        <v>3.765783329179747</v>
      </c>
      <c r="P48" s="44">
        <f t="shared" si="14"/>
        <v>3.754485979192208</v>
      </c>
      <c r="Q48" s="44">
        <f t="shared" si="36"/>
        <v>3.754485979192208</v>
      </c>
      <c r="R48" s="44">
        <f t="shared" si="29"/>
        <v>3.7432225212546313</v>
      </c>
      <c r="S48" s="44">
        <f t="shared" si="30"/>
        <v>3.7319928536908673</v>
      </c>
      <c r="T48" s="44">
        <f t="shared" si="30"/>
        <v>3.720796875129795</v>
      </c>
      <c r="U48" s="44">
        <f t="shared" si="17"/>
        <v>3.709634484504406</v>
      </c>
      <c r="V48" s="44">
        <f t="shared" si="17"/>
        <v>3.6985055810508927</v>
      </c>
      <c r="W48" s="38">
        <v>1</v>
      </c>
      <c r="X48" s="42">
        <v>54</v>
      </c>
    </row>
    <row r="49" spans="1:24" ht="12.75">
      <c r="A49" s="38">
        <f t="shared" si="25"/>
        <v>40</v>
      </c>
      <c r="B49" s="41" t="s">
        <v>162</v>
      </c>
      <c r="C49" s="41" t="s">
        <v>163</v>
      </c>
      <c r="D49" s="38">
        <v>1996</v>
      </c>
      <c r="E49" s="42">
        <v>1</v>
      </c>
      <c r="F49" s="42">
        <v>0</v>
      </c>
      <c r="G49" s="44">
        <f t="shared" si="32"/>
        <v>0</v>
      </c>
      <c r="H49" s="44">
        <f t="shared" si="31"/>
        <v>0</v>
      </c>
      <c r="I49" s="44">
        <f t="shared" si="31"/>
        <v>0</v>
      </c>
      <c r="J49" s="45">
        <f t="shared" si="33"/>
        <v>0</v>
      </c>
      <c r="K49" s="44">
        <f t="shared" si="34"/>
        <v>0</v>
      </c>
      <c r="L49" s="44">
        <f t="shared" si="35"/>
        <v>0</v>
      </c>
      <c r="M49" s="44">
        <f t="shared" si="37"/>
        <v>0</v>
      </c>
      <c r="N49" s="44">
        <f t="shared" si="28"/>
        <v>0</v>
      </c>
      <c r="O49" s="44">
        <f t="shared" si="14"/>
        <v>0</v>
      </c>
      <c r="P49" s="44">
        <f t="shared" si="14"/>
        <v>0</v>
      </c>
      <c r="Q49" s="44">
        <f t="shared" si="36"/>
        <v>0</v>
      </c>
      <c r="R49" s="44">
        <f t="shared" si="29"/>
        <v>0</v>
      </c>
      <c r="S49" s="44">
        <f t="shared" si="30"/>
        <v>0</v>
      </c>
      <c r="T49" s="44">
        <f t="shared" si="30"/>
        <v>0</v>
      </c>
      <c r="U49" s="44">
        <f t="shared" si="17"/>
        <v>0</v>
      </c>
      <c r="V49" s="44">
        <f t="shared" si="17"/>
        <v>0</v>
      </c>
      <c r="W49" s="38">
        <v>1</v>
      </c>
      <c r="X49" s="42">
        <v>2</v>
      </c>
    </row>
    <row r="50" spans="1:24" ht="12.75">
      <c r="A50" s="38">
        <f t="shared" si="25"/>
        <v>41</v>
      </c>
      <c r="B50" s="41" t="s">
        <v>164</v>
      </c>
      <c r="C50" s="41" t="s">
        <v>158</v>
      </c>
      <c r="D50" s="38">
        <v>1976</v>
      </c>
      <c r="E50" s="42">
        <v>12</v>
      </c>
      <c r="F50" s="42">
        <v>3</v>
      </c>
      <c r="G50" s="44">
        <f t="shared" si="32"/>
        <v>2.94</v>
      </c>
      <c r="H50" s="44">
        <f t="shared" si="31"/>
        <v>2.9106</v>
      </c>
      <c r="I50" s="44">
        <f t="shared" si="31"/>
        <v>2.881494</v>
      </c>
      <c r="J50" s="45">
        <f t="shared" si="33"/>
        <v>2.8670865300000004</v>
      </c>
      <c r="K50" s="44">
        <f t="shared" si="34"/>
        <v>2.8584852704100006</v>
      </c>
      <c r="L50" s="44">
        <f t="shared" si="35"/>
        <v>2.8499098145987705</v>
      </c>
      <c r="M50" s="44">
        <f t="shared" si="37"/>
        <v>2.8413600851549745</v>
      </c>
      <c r="N50" s="44">
        <f t="shared" si="28"/>
        <v>2.8328360048995096</v>
      </c>
      <c r="O50" s="44">
        <f t="shared" si="14"/>
        <v>2.824337496884811</v>
      </c>
      <c r="P50" s="44">
        <f t="shared" si="14"/>
        <v>2.8158644843941567</v>
      </c>
      <c r="Q50" s="44">
        <f t="shared" si="36"/>
        <v>2.8158644843941567</v>
      </c>
      <c r="R50" s="44">
        <f t="shared" si="29"/>
        <v>2.8074168909409742</v>
      </c>
      <c r="S50" s="44">
        <f t="shared" si="30"/>
        <v>2.798994640268152</v>
      </c>
      <c r="T50" s="44">
        <f t="shared" si="30"/>
        <v>2.790597656347347</v>
      </c>
      <c r="U50" s="44">
        <f t="shared" si="17"/>
        <v>2.7822258633783052</v>
      </c>
      <c r="V50" s="44">
        <f t="shared" si="17"/>
        <v>2.7738791857881706</v>
      </c>
      <c r="W50" s="38">
        <v>1</v>
      </c>
      <c r="X50" s="42">
        <v>26</v>
      </c>
    </row>
    <row r="51" spans="1:24" ht="12.75">
      <c r="A51" s="38">
        <f t="shared" si="25"/>
        <v>42</v>
      </c>
      <c r="B51" s="41" t="s">
        <v>166</v>
      </c>
      <c r="C51" s="41" t="s">
        <v>165</v>
      </c>
      <c r="D51" s="38">
        <v>1991</v>
      </c>
      <c r="E51" s="42">
        <v>214</v>
      </c>
      <c r="F51" s="42">
        <v>198</v>
      </c>
      <c r="G51" s="44">
        <f t="shared" si="32"/>
        <v>194.04</v>
      </c>
      <c r="H51" s="44">
        <f t="shared" si="31"/>
        <v>192.09959999999998</v>
      </c>
      <c r="I51" s="44">
        <f t="shared" si="31"/>
        <v>190.17860399999998</v>
      </c>
      <c r="J51" s="45">
        <f t="shared" si="33"/>
        <v>189.22771097999998</v>
      </c>
      <c r="K51" s="44">
        <f t="shared" si="34"/>
        <v>188.66002784705998</v>
      </c>
      <c r="L51" s="44">
        <f t="shared" si="35"/>
        <v>188.0940477635188</v>
      </c>
      <c r="M51" s="44">
        <f t="shared" si="37"/>
        <v>187.52976562022823</v>
      </c>
      <c r="N51" s="44">
        <f t="shared" si="28"/>
        <v>186.96717632336757</v>
      </c>
      <c r="O51" s="44">
        <f aca="true" t="shared" si="38" ref="O51:P55">SUM(N51*99.7)/100</f>
        <v>186.40627479439746</v>
      </c>
      <c r="P51" s="44">
        <f t="shared" si="38"/>
        <v>185.84705597001425</v>
      </c>
      <c r="Q51" s="44">
        <f t="shared" si="36"/>
        <v>185.84705597001425</v>
      </c>
      <c r="R51" s="44">
        <f t="shared" si="29"/>
        <v>185.2895148021042</v>
      </c>
      <c r="S51" s="44">
        <f t="shared" si="30"/>
        <v>184.7336462576979</v>
      </c>
      <c r="T51" s="44">
        <f t="shared" si="30"/>
        <v>184.17944531892482</v>
      </c>
      <c r="U51" s="44">
        <f t="shared" si="17"/>
        <v>183.62690698296808</v>
      </c>
      <c r="V51" s="44">
        <f t="shared" si="17"/>
        <v>183.07602626201918</v>
      </c>
      <c r="W51" s="38">
        <v>1</v>
      </c>
      <c r="X51" s="42">
        <v>118</v>
      </c>
    </row>
    <row r="52" spans="1:24" ht="12.75">
      <c r="A52" s="38">
        <f t="shared" si="25"/>
        <v>43</v>
      </c>
      <c r="B52" s="41" t="s">
        <v>167</v>
      </c>
      <c r="C52" s="41" t="s">
        <v>168</v>
      </c>
      <c r="D52" s="38">
        <v>1992</v>
      </c>
      <c r="E52" s="42">
        <v>0</v>
      </c>
      <c r="F52" s="42">
        <v>0</v>
      </c>
      <c r="G52" s="44">
        <f t="shared" si="32"/>
        <v>0</v>
      </c>
      <c r="H52" s="44">
        <f t="shared" si="31"/>
        <v>0</v>
      </c>
      <c r="I52" s="44">
        <f t="shared" si="31"/>
        <v>0</v>
      </c>
      <c r="J52" s="45">
        <f t="shared" si="33"/>
        <v>0</v>
      </c>
      <c r="K52" s="44">
        <f t="shared" si="34"/>
        <v>0</v>
      </c>
      <c r="L52" s="44">
        <f t="shared" si="35"/>
        <v>0</v>
      </c>
      <c r="M52" s="44">
        <f t="shared" si="37"/>
        <v>0</v>
      </c>
      <c r="N52" s="44">
        <f t="shared" si="28"/>
        <v>0</v>
      </c>
      <c r="O52" s="44">
        <f t="shared" si="38"/>
        <v>0</v>
      </c>
      <c r="P52" s="44">
        <f t="shared" si="38"/>
        <v>0</v>
      </c>
      <c r="Q52" s="44">
        <f t="shared" si="36"/>
        <v>0</v>
      </c>
      <c r="R52" s="44">
        <f t="shared" si="29"/>
        <v>0</v>
      </c>
      <c r="S52" s="44">
        <f t="shared" si="30"/>
        <v>0</v>
      </c>
      <c r="T52" s="44">
        <f t="shared" si="30"/>
        <v>0</v>
      </c>
      <c r="U52" s="44">
        <f>(T52*99.7)/100</f>
        <v>0</v>
      </c>
      <c r="V52" s="44">
        <f>(U52*99.7)/100</f>
        <v>0</v>
      </c>
      <c r="W52" s="38">
        <v>1</v>
      </c>
      <c r="X52" s="42">
        <v>2</v>
      </c>
    </row>
    <row r="53" spans="1:24" ht="12.75">
      <c r="A53" s="38">
        <f t="shared" si="25"/>
        <v>44</v>
      </c>
      <c r="B53" s="41" t="s">
        <v>169</v>
      </c>
      <c r="C53" s="41" t="s">
        <v>158</v>
      </c>
      <c r="D53" s="38">
        <v>1992</v>
      </c>
      <c r="E53" s="42">
        <v>1</v>
      </c>
      <c r="F53" s="42">
        <v>0</v>
      </c>
      <c r="G53" s="44">
        <f t="shared" si="32"/>
        <v>0</v>
      </c>
      <c r="H53" s="44">
        <f t="shared" si="31"/>
        <v>0</v>
      </c>
      <c r="I53" s="44">
        <f t="shared" si="31"/>
        <v>0</v>
      </c>
      <c r="J53" s="45">
        <f t="shared" si="33"/>
        <v>0</v>
      </c>
      <c r="K53" s="44">
        <f t="shared" si="34"/>
        <v>0</v>
      </c>
      <c r="L53" s="44">
        <f t="shared" si="35"/>
        <v>0</v>
      </c>
      <c r="M53" s="44">
        <f t="shared" si="37"/>
        <v>0</v>
      </c>
      <c r="N53" s="44">
        <f t="shared" si="28"/>
        <v>0</v>
      </c>
      <c r="O53" s="44">
        <f t="shared" si="38"/>
        <v>0</v>
      </c>
      <c r="P53" s="44">
        <f t="shared" si="38"/>
        <v>0</v>
      </c>
      <c r="Q53" s="44">
        <f t="shared" si="36"/>
        <v>0</v>
      </c>
      <c r="R53" s="44">
        <f t="shared" si="29"/>
        <v>0</v>
      </c>
      <c r="S53" s="44">
        <f aca="true" t="shared" si="39" ref="S53:V55">(R53*99.7)/100</f>
        <v>0</v>
      </c>
      <c r="T53" s="44">
        <f t="shared" si="39"/>
        <v>0</v>
      </c>
      <c r="U53" s="44">
        <f t="shared" si="39"/>
        <v>0</v>
      </c>
      <c r="V53" s="44">
        <f t="shared" si="39"/>
        <v>0</v>
      </c>
      <c r="W53" s="38">
        <v>1</v>
      </c>
      <c r="X53" s="42">
        <v>20</v>
      </c>
    </row>
    <row r="54" spans="1:24" ht="12.75">
      <c r="A54" s="38">
        <f t="shared" si="25"/>
        <v>45</v>
      </c>
      <c r="B54" s="41" t="s">
        <v>171</v>
      </c>
      <c r="C54" s="41" t="s">
        <v>170</v>
      </c>
      <c r="D54" s="38">
        <v>1954</v>
      </c>
      <c r="E54" s="42">
        <v>6</v>
      </c>
      <c r="F54" s="42">
        <v>0</v>
      </c>
      <c r="G54" s="44">
        <f t="shared" si="32"/>
        <v>0</v>
      </c>
      <c r="H54" s="44">
        <f t="shared" si="31"/>
        <v>0</v>
      </c>
      <c r="I54" s="44">
        <f t="shared" si="31"/>
        <v>0</v>
      </c>
      <c r="J54" s="45">
        <f t="shared" si="33"/>
        <v>0</v>
      </c>
      <c r="K54" s="44">
        <f t="shared" si="34"/>
        <v>0</v>
      </c>
      <c r="L54" s="44">
        <f t="shared" si="35"/>
        <v>0</v>
      </c>
      <c r="M54" s="44">
        <f t="shared" si="37"/>
        <v>0</v>
      </c>
      <c r="N54" s="44">
        <f t="shared" si="28"/>
        <v>0</v>
      </c>
      <c r="O54" s="44">
        <f t="shared" si="38"/>
        <v>0</v>
      </c>
      <c r="P54" s="44">
        <f t="shared" si="38"/>
        <v>0</v>
      </c>
      <c r="Q54" s="44">
        <f t="shared" si="36"/>
        <v>0</v>
      </c>
      <c r="R54" s="44">
        <f t="shared" si="29"/>
        <v>0</v>
      </c>
      <c r="S54" s="44">
        <f t="shared" si="39"/>
        <v>0</v>
      </c>
      <c r="T54" s="44">
        <f t="shared" si="39"/>
        <v>0</v>
      </c>
      <c r="U54" s="44">
        <f t="shared" si="39"/>
        <v>0</v>
      </c>
      <c r="V54" s="44">
        <f t="shared" si="39"/>
        <v>0</v>
      </c>
      <c r="W54" s="38">
        <v>1</v>
      </c>
      <c r="X54" s="42">
        <v>190</v>
      </c>
    </row>
    <row r="55" spans="1:24" ht="12.75">
      <c r="A55" s="38">
        <f t="shared" si="25"/>
        <v>46</v>
      </c>
      <c r="B55" s="41" t="s">
        <v>172</v>
      </c>
      <c r="C55" s="41" t="s">
        <v>170</v>
      </c>
      <c r="D55" s="38">
        <v>1955</v>
      </c>
      <c r="E55" s="42">
        <v>1</v>
      </c>
      <c r="F55" s="42">
        <v>0</v>
      </c>
      <c r="G55" s="44">
        <f t="shared" si="32"/>
        <v>0</v>
      </c>
      <c r="H55" s="44">
        <f t="shared" si="31"/>
        <v>0</v>
      </c>
      <c r="I55" s="44">
        <f t="shared" si="31"/>
        <v>0</v>
      </c>
      <c r="J55" s="45">
        <f t="shared" si="33"/>
        <v>0</v>
      </c>
      <c r="K55" s="44">
        <f t="shared" si="34"/>
        <v>0</v>
      </c>
      <c r="L55" s="44">
        <f t="shared" si="35"/>
        <v>0</v>
      </c>
      <c r="M55" s="44">
        <f t="shared" si="37"/>
        <v>0</v>
      </c>
      <c r="N55" s="44">
        <f t="shared" si="28"/>
        <v>0</v>
      </c>
      <c r="O55" s="44">
        <f t="shared" si="38"/>
        <v>0</v>
      </c>
      <c r="P55" s="44">
        <f t="shared" si="38"/>
        <v>0</v>
      </c>
      <c r="Q55" s="44">
        <f t="shared" si="36"/>
        <v>0</v>
      </c>
      <c r="R55" s="44">
        <f t="shared" si="29"/>
        <v>0</v>
      </c>
      <c r="S55" s="44">
        <f t="shared" si="39"/>
        <v>0</v>
      </c>
      <c r="T55" s="44">
        <f t="shared" si="39"/>
        <v>0</v>
      </c>
      <c r="U55" s="44">
        <f t="shared" si="39"/>
        <v>0</v>
      </c>
      <c r="V55" s="44">
        <f t="shared" si="39"/>
        <v>0</v>
      </c>
      <c r="W55" s="38">
        <v>1</v>
      </c>
      <c r="X55" s="42">
        <v>20</v>
      </c>
    </row>
    <row r="56" spans="1:24" ht="12.75">
      <c r="A56" s="38"/>
      <c r="B56" s="40" t="s">
        <v>173</v>
      </c>
      <c r="C56" s="41"/>
      <c r="D56" s="38"/>
      <c r="E56" s="42"/>
      <c r="F56" s="42"/>
      <c r="G56" s="44">
        <f t="shared" si="32"/>
        <v>0</v>
      </c>
      <c r="H56" s="44"/>
      <c r="I56" s="44"/>
      <c r="J56" s="45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38"/>
      <c r="X56" s="42"/>
    </row>
    <row r="57" spans="1:24" ht="12.75">
      <c r="A57" s="38">
        <v>47</v>
      </c>
      <c r="B57" s="41" t="s">
        <v>174</v>
      </c>
      <c r="C57" s="41" t="s">
        <v>175</v>
      </c>
      <c r="D57" s="38">
        <v>1993</v>
      </c>
      <c r="E57" s="42">
        <v>10063</v>
      </c>
      <c r="F57" s="42">
        <v>8033</v>
      </c>
      <c r="G57" s="44">
        <f t="shared" si="32"/>
        <v>7872.34</v>
      </c>
      <c r="H57" s="44">
        <f aca="true" t="shared" si="40" ref="H57:I66">(G57*99)/100</f>
        <v>7793.6166</v>
      </c>
      <c r="I57" s="44">
        <f t="shared" si="40"/>
        <v>7715.680434000001</v>
      </c>
      <c r="J57" s="45">
        <f t="shared" si="33"/>
        <v>7677.102031830001</v>
      </c>
      <c r="K57" s="44">
        <f t="shared" si="34"/>
        <v>7654.070725734511</v>
      </c>
      <c r="L57" s="44">
        <f aca="true" t="shared" si="41" ref="L57:M66">SUM(K57*99.7)/100</f>
        <v>7631.108513557308</v>
      </c>
      <c r="M57" s="44">
        <f t="shared" si="41"/>
        <v>7608.215188016636</v>
      </c>
      <c r="N57" s="44">
        <f aca="true" t="shared" si="42" ref="N57:N107">SUM(M57*99.7)/100</f>
        <v>7585.390542452586</v>
      </c>
      <c r="O57" s="44">
        <f aca="true" t="shared" si="43" ref="O57:O107">SUM(N57*99.7)/100</f>
        <v>7562.634370825228</v>
      </c>
      <c r="P57" s="44">
        <f aca="true" t="shared" si="44" ref="P57:P107">SUM(O57*99.7)/100</f>
        <v>7539.946467712752</v>
      </c>
      <c r="Q57" s="44">
        <f t="shared" si="36"/>
        <v>7539.946467712752</v>
      </c>
      <c r="R57" s="44">
        <f aca="true" t="shared" si="45" ref="R57:R66">(Q57*99.7)/100</f>
        <v>7517.326628309614</v>
      </c>
      <c r="S57" s="44">
        <f aca="true" t="shared" si="46" ref="S57:V107">(R57*99.7)/100</f>
        <v>7494.774648424685</v>
      </c>
      <c r="T57" s="44">
        <f t="shared" si="46"/>
        <v>7472.2903244794115</v>
      </c>
      <c r="U57" s="44">
        <f aca="true" t="shared" si="47" ref="U57:V65">(T57*99.7)/100</f>
        <v>7449.873453505974</v>
      </c>
      <c r="V57" s="44">
        <f t="shared" si="47"/>
        <v>7427.523833145457</v>
      </c>
      <c r="W57" s="38">
        <v>2</v>
      </c>
      <c r="X57" s="42">
        <v>1469</v>
      </c>
    </row>
    <row r="58" spans="1:24" ht="12.75">
      <c r="A58" s="38">
        <f t="shared" si="25"/>
        <v>48</v>
      </c>
      <c r="B58" s="41" t="s">
        <v>176</v>
      </c>
      <c r="C58" s="41" t="s">
        <v>177</v>
      </c>
      <c r="D58" s="38">
        <v>1950</v>
      </c>
      <c r="E58" s="42">
        <v>8</v>
      </c>
      <c r="F58" s="42">
        <v>0</v>
      </c>
      <c r="G58" s="44">
        <f t="shared" si="32"/>
        <v>0</v>
      </c>
      <c r="H58" s="44">
        <f t="shared" si="40"/>
        <v>0</v>
      </c>
      <c r="I58" s="44">
        <f t="shared" si="40"/>
        <v>0</v>
      </c>
      <c r="J58" s="45">
        <f t="shared" si="33"/>
        <v>0</v>
      </c>
      <c r="K58" s="44">
        <f t="shared" si="34"/>
        <v>0</v>
      </c>
      <c r="L58" s="44">
        <f t="shared" si="41"/>
        <v>0</v>
      </c>
      <c r="M58" s="44">
        <f t="shared" si="41"/>
        <v>0</v>
      </c>
      <c r="N58" s="44">
        <f t="shared" si="42"/>
        <v>0</v>
      </c>
      <c r="O58" s="44">
        <f t="shared" si="43"/>
        <v>0</v>
      </c>
      <c r="P58" s="44">
        <f t="shared" si="44"/>
        <v>0</v>
      </c>
      <c r="Q58" s="44">
        <f t="shared" si="36"/>
        <v>0</v>
      </c>
      <c r="R58" s="44">
        <f t="shared" si="45"/>
        <v>0</v>
      </c>
      <c r="S58" s="44">
        <f t="shared" si="46"/>
        <v>0</v>
      </c>
      <c r="T58" s="44">
        <f t="shared" si="46"/>
        <v>0</v>
      </c>
      <c r="U58" s="44">
        <f t="shared" si="47"/>
        <v>0</v>
      </c>
      <c r="V58" s="44">
        <f t="shared" si="47"/>
        <v>0</v>
      </c>
      <c r="W58" s="38">
        <v>1</v>
      </c>
      <c r="X58" s="42">
        <v>52</v>
      </c>
    </row>
    <row r="59" spans="1:24" ht="12.75">
      <c r="A59" s="38">
        <f t="shared" si="25"/>
        <v>49</v>
      </c>
      <c r="B59" s="41" t="s">
        <v>178</v>
      </c>
      <c r="C59" s="41" t="s">
        <v>175</v>
      </c>
      <c r="D59" s="38">
        <v>1950</v>
      </c>
      <c r="E59" s="42">
        <v>10</v>
      </c>
      <c r="F59" s="42">
        <v>0</v>
      </c>
      <c r="G59" s="44">
        <f t="shared" si="32"/>
        <v>0</v>
      </c>
      <c r="H59" s="44">
        <f t="shared" si="40"/>
        <v>0</v>
      </c>
      <c r="I59" s="44">
        <f t="shared" si="40"/>
        <v>0</v>
      </c>
      <c r="J59" s="45">
        <f t="shared" si="33"/>
        <v>0</v>
      </c>
      <c r="K59" s="44">
        <f t="shared" si="34"/>
        <v>0</v>
      </c>
      <c r="L59" s="44">
        <f t="shared" si="41"/>
        <v>0</v>
      </c>
      <c r="M59" s="44">
        <f t="shared" si="41"/>
        <v>0</v>
      </c>
      <c r="N59" s="44">
        <f t="shared" si="42"/>
        <v>0</v>
      </c>
      <c r="O59" s="44">
        <f t="shared" si="43"/>
        <v>0</v>
      </c>
      <c r="P59" s="44">
        <f t="shared" si="44"/>
        <v>0</v>
      </c>
      <c r="Q59" s="44">
        <f t="shared" si="36"/>
        <v>0</v>
      </c>
      <c r="R59" s="44">
        <f t="shared" si="45"/>
        <v>0</v>
      </c>
      <c r="S59" s="44">
        <f t="shared" si="46"/>
        <v>0</v>
      </c>
      <c r="T59" s="44">
        <f t="shared" si="46"/>
        <v>0</v>
      </c>
      <c r="U59" s="44">
        <f t="shared" si="47"/>
        <v>0</v>
      </c>
      <c r="V59" s="44">
        <f t="shared" si="47"/>
        <v>0</v>
      </c>
      <c r="W59" s="38">
        <v>1</v>
      </c>
      <c r="X59" s="42">
        <v>74</v>
      </c>
    </row>
    <row r="60" spans="1:24" ht="12.75">
      <c r="A60" s="38">
        <f t="shared" si="25"/>
        <v>50</v>
      </c>
      <c r="B60" s="41" t="s">
        <v>179</v>
      </c>
      <c r="C60" s="41" t="s">
        <v>175</v>
      </c>
      <c r="D60" s="38">
        <v>1950</v>
      </c>
      <c r="E60" s="42">
        <v>12</v>
      </c>
      <c r="F60" s="42">
        <v>0</v>
      </c>
      <c r="G60" s="44">
        <f t="shared" si="32"/>
        <v>0</v>
      </c>
      <c r="H60" s="44">
        <f t="shared" si="40"/>
        <v>0</v>
      </c>
      <c r="I60" s="44">
        <f t="shared" si="40"/>
        <v>0</v>
      </c>
      <c r="J60" s="45">
        <f t="shared" si="33"/>
        <v>0</v>
      </c>
      <c r="K60" s="44">
        <f t="shared" si="34"/>
        <v>0</v>
      </c>
      <c r="L60" s="44">
        <f t="shared" si="41"/>
        <v>0</v>
      </c>
      <c r="M60" s="44">
        <f t="shared" si="41"/>
        <v>0</v>
      </c>
      <c r="N60" s="44">
        <f t="shared" si="42"/>
        <v>0</v>
      </c>
      <c r="O60" s="44">
        <f t="shared" si="43"/>
        <v>0</v>
      </c>
      <c r="P60" s="44">
        <f t="shared" si="44"/>
        <v>0</v>
      </c>
      <c r="Q60" s="44">
        <f t="shared" si="36"/>
        <v>0</v>
      </c>
      <c r="R60" s="44">
        <f t="shared" si="45"/>
        <v>0</v>
      </c>
      <c r="S60" s="44">
        <f t="shared" si="46"/>
        <v>0</v>
      </c>
      <c r="T60" s="44">
        <f t="shared" si="46"/>
        <v>0</v>
      </c>
      <c r="U60" s="44">
        <f t="shared" si="47"/>
        <v>0</v>
      </c>
      <c r="V60" s="44">
        <f t="shared" si="47"/>
        <v>0</v>
      </c>
      <c r="W60" s="38">
        <v>1</v>
      </c>
      <c r="X60" s="42">
        <v>15</v>
      </c>
    </row>
    <row r="61" spans="1:24" ht="12.75">
      <c r="A61" s="38">
        <f t="shared" si="25"/>
        <v>51</v>
      </c>
      <c r="B61" s="41" t="s">
        <v>180</v>
      </c>
      <c r="C61" s="41" t="s">
        <v>175</v>
      </c>
      <c r="D61" s="38">
        <v>1988</v>
      </c>
      <c r="E61" s="42">
        <v>85</v>
      </c>
      <c r="F61" s="42">
        <v>84</v>
      </c>
      <c r="G61" s="44">
        <f t="shared" si="32"/>
        <v>82.32</v>
      </c>
      <c r="H61" s="44">
        <f t="shared" si="40"/>
        <v>81.4968</v>
      </c>
      <c r="I61" s="44">
        <f t="shared" si="40"/>
        <v>80.681832</v>
      </c>
      <c r="J61" s="45">
        <f t="shared" si="33"/>
        <v>80.27842284</v>
      </c>
      <c r="K61" s="44">
        <f t="shared" si="34"/>
        <v>80.03758757148</v>
      </c>
      <c r="L61" s="44">
        <f t="shared" si="41"/>
        <v>79.79747480876557</v>
      </c>
      <c r="M61" s="44">
        <f t="shared" si="41"/>
        <v>79.55808238433927</v>
      </c>
      <c r="N61" s="44">
        <f t="shared" si="42"/>
        <v>79.31940813718626</v>
      </c>
      <c r="O61" s="44">
        <f t="shared" si="43"/>
        <v>79.0814499127747</v>
      </c>
      <c r="P61" s="44">
        <f t="shared" si="44"/>
        <v>78.84420556303638</v>
      </c>
      <c r="Q61" s="44">
        <f t="shared" si="36"/>
        <v>78.84420556303638</v>
      </c>
      <c r="R61" s="44">
        <f t="shared" si="45"/>
        <v>78.60767294634728</v>
      </c>
      <c r="S61" s="44">
        <f t="shared" si="46"/>
        <v>78.37184992750824</v>
      </c>
      <c r="T61" s="44">
        <f t="shared" si="46"/>
        <v>78.13673437772572</v>
      </c>
      <c r="U61" s="44">
        <f t="shared" si="47"/>
        <v>77.90232417459254</v>
      </c>
      <c r="V61" s="44">
        <f t="shared" si="47"/>
        <v>77.66861720206876</v>
      </c>
      <c r="W61" s="38">
        <v>1</v>
      </c>
      <c r="X61" s="42">
        <v>470</v>
      </c>
    </row>
    <row r="62" spans="1:24" ht="12.75">
      <c r="A62" s="38">
        <f t="shared" si="25"/>
        <v>52</v>
      </c>
      <c r="B62" s="41" t="s">
        <v>181</v>
      </c>
      <c r="C62" s="41" t="s">
        <v>182</v>
      </c>
      <c r="D62" s="38">
        <v>1985</v>
      </c>
      <c r="E62" s="42">
        <v>15</v>
      </c>
      <c r="F62" s="42">
        <v>8</v>
      </c>
      <c r="G62" s="44">
        <f t="shared" si="32"/>
        <v>7.84</v>
      </c>
      <c r="H62" s="44">
        <f t="shared" si="40"/>
        <v>7.7616</v>
      </c>
      <c r="I62" s="44">
        <f t="shared" si="40"/>
        <v>7.683983999999999</v>
      </c>
      <c r="J62" s="45">
        <f t="shared" si="33"/>
        <v>7.645564079999999</v>
      </c>
      <c r="K62" s="44">
        <f t="shared" si="34"/>
        <v>7.622627387759999</v>
      </c>
      <c r="L62" s="44">
        <f t="shared" si="41"/>
        <v>7.599759505596719</v>
      </c>
      <c r="M62" s="44">
        <f t="shared" si="41"/>
        <v>7.57696022707993</v>
      </c>
      <c r="N62" s="44">
        <f t="shared" si="42"/>
        <v>7.5542293463986905</v>
      </c>
      <c r="O62" s="44">
        <f t="shared" si="43"/>
        <v>7.531566658359494</v>
      </c>
      <c r="P62" s="44">
        <f t="shared" si="44"/>
        <v>7.508971958384416</v>
      </c>
      <c r="Q62" s="44">
        <f t="shared" si="36"/>
        <v>7.508971958384416</v>
      </c>
      <c r="R62" s="44">
        <f t="shared" si="45"/>
        <v>7.486445042509263</v>
      </c>
      <c r="S62" s="44">
        <f t="shared" si="46"/>
        <v>7.463985707381735</v>
      </c>
      <c r="T62" s="44">
        <f t="shared" si="46"/>
        <v>7.44159375025959</v>
      </c>
      <c r="U62" s="44">
        <f t="shared" si="47"/>
        <v>7.419268969008812</v>
      </c>
      <c r="V62" s="44">
        <f t="shared" si="47"/>
        <v>7.397011162101785</v>
      </c>
      <c r="W62" s="38"/>
      <c r="X62" s="42">
        <v>0</v>
      </c>
    </row>
    <row r="63" spans="1:24" ht="12.75">
      <c r="A63" s="38">
        <f t="shared" si="25"/>
        <v>53</v>
      </c>
      <c r="B63" s="41" t="s">
        <v>183</v>
      </c>
      <c r="C63" s="41" t="s">
        <v>175</v>
      </c>
      <c r="D63" s="38">
        <v>1989</v>
      </c>
      <c r="E63" s="42">
        <v>69</v>
      </c>
      <c r="F63" s="42">
        <v>45</v>
      </c>
      <c r="G63" s="44">
        <f t="shared" si="32"/>
        <v>44.1</v>
      </c>
      <c r="H63" s="44">
        <f t="shared" si="40"/>
        <v>43.659000000000006</v>
      </c>
      <c r="I63" s="44">
        <f t="shared" si="40"/>
        <v>43.22241000000001</v>
      </c>
      <c r="J63" s="45">
        <f t="shared" si="33"/>
        <v>43.006297950000004</v>
      </c>
      <c r="K63" s="44">
        <f t="shared" si="34"/>
        <v>42.87727905615001</v>
      </c>
      <c r="L63" s="44">
        <f t="shared" si="41"/>
        <v>42.74864721898156</v>
      </c>
      <c r="M63" s="44">
        <f t="shared" si="41"/>
        <v>42.62040127732462</v>
      </c>
      <c r="N63" s="44">
        <f t="shared" si="42"/>
        <v>42.49254007349265</v>
      </c>
      <c r="O63" s="44">
        <f t="shared" si="43"/>
        <v>42.365062453272174</v>
      </c>
      <c r="P63" s="44">
        <f t="shared" si="44"/>
        <v>42.23796726591236</v>
      </c>
      <c r="Q63" s="44">
        <f t="shared" si="36"/>
        <v>42.23796726591236</v>
      </c>
      <c r="R63" s="44">
        <f t="shared" si="45"/>
        <v>42.111253364114624</v>
      </c>
      <c r="S63" s="44">
        <f t="shared" si="46"/>
        <v>41.98491960402228</v>
      </c>
      <c r="T63" s="44">
        <f t="shared" si="46"/>
        <v>41.85896484521021</v>
      </c>
      <c r="U63" s="44">
        <f t="shared" si="47"/>
        <v>41.733387950674576</v>
      </c>
      <c r="V63" s="44">
        <f t="shared" si="47"/>
        <v>41.608187786822555</v>
      </c>
      <c r="W63" s="38">
        <v>1</v>
      </c>
      <c r="X63" s="42">
        <v>40</v>
      </c>
    </row>
    <row r="64" spans="1:24" ht="12.75">
      <c r="A64" s="38">
        <f t="shared" si="25"/>
        <v>54</v>
      </c>
      <c r="B64" s="41" t="s">
        <v>184</v>
      </c>
      <c r="C64" s="41" t="s">
        <v>185</v>
      </c>
      <c r="D64" s="38">
        <v>1972</v>
      </c>
      <c r="E64" s="42">
        <v>68</v>
      </c>
      <c r="F64" s="42">
        <v>0</v>
      </c>
      <c r="G64" s="44">
        <f t="shared" si="32"/>
        <v>0</v>
      </c>
      <c r="H64" s="44">
        <f t="shared" si="40"/>
        <v>0</v>
      </c>
      <c r="I64" s="44">
        <f t="shared" si="40"/>
        <v>0</v>
      </c>
      <c r="J64" s="45">
        <f t="shared" si="33"/>
        <v>0</v>
      </c>
      <c r="K64" s="44">
        <f t="shared" si="34"/>
        <v>0</v>
      </c>
      <c r="L64" s="44">
        <f t="shared" si="41"/>
        <v>0</v>
      </c>
      <c r="M64" s="44">
        <f t="shared" si="41"/>
        <v>0</v>
      </c>
      <c r="N64" s="44">
        <f t="shared" si="42"/>
        <v>0</v>
      </c>
      <c r="O64" s="44">
        <f t="shared" si="43"/>
        <v>0</v>
      </c>
      <c r="P64" s="44">
        <f t="shared" si="44"/>
        <v>0</v>
      </c>
      <c r="Q64" s="44">
        <f t="shared" si="36"/>
        <v>0</v>
      </c>
      <c r="R64" s="44">
        <f t="shared" si="45"/>
        <v>0</v>
      </c>
      <c r="S64" s="44">
        <f t="shared" si="46"/>
        <v>0</v>
      </c>
      <c r="T64" s="44">
        <f t="shared" si="46"/>
        <v>0</v>
      </c>
      <c r="U64" s="44">
        <f t="shared" si="47"/>
        <v>0</v>
      </c>
      <c r="V64" s="44">
        <f t="shared" si="47"/>
        <v>0</v>
      </c>
      <c r="W64" s="38">
        <v>1</v>
      </c>
      <c r="X64" s="42">
        <v>133</v>
      </c>
    </row>
    <row r="65" spans="1:24" ht="12.75">
      <c r="A65" s="38">
        <f t="shared" si="25"/>
        <v>55</v>
      </c>
      <c r="B65" s="41" t="s">
        <v>186</v>
      </c>
      <c r="C65" s="41" t="s">
        <v>177</v>
      </c>
      <c r="D65" s="38">
        <v>1976</v>
      </c>
      <c r="E65" s="42">
        <v>54</v>
      </c>
      <c r="F65" s="42">
        <v>0</v>
      </c>
      <c r="G65" s="44">
        <f t="shared" si="32"/>
        <v>0</v>
      </c>
      <c r="H65" s="44">
        <f t="shared" si="40"/>
        <v>0</v>
      </c>
      <c r="I65" s="44">
        <f t="shared" si="40"/>
        <v>0</v>
      </c>
      <c r="J65" s="45">
        <f t="shared" si="33"/>
        <v>0</v>
      </c>
      <c r="K65" s="44">
        <f t="shared" si="34"/>
        <v>0</v>
      </c>
      <c r="L65" s="44">
        <f t="shared" si="41"/>
        <v>0</v>
      </c>
      <c r="M65" s="44">
        <f t="shared" si="41"/>
        <v>0</v>
      </c>
      <c r="N65" s="44">
        <f t="shared" si="42"/>
        <v>0</v>
      </c>
      <c r="O65" s="44">
        <f t="shared" si="43"/>
        <v>0</v>
      </c>
      <c r="P65" s="44">
        <f t="shared" si="44"/>
        <v>0</v>
      </c>
      <c r="Q65" s="44">
        <f t="shared" si="36"/>
        <v>0</v>
      </c>
      <c r="R65" s="44">
        <f t="shared" si="45"/>
        <v>0</v>
      </c>
      <c r="S65" s="44">
        <f t="shared" si="46"/>
        <v>0</v>
      </c>
      <c r="T65" s="44">
        <f t="shared" si="46"/>
        <v>0</v>
      </c>
      <c r="U65" s="44">
        <f t="shared" si="47"/>
        <v>0</v>
      </c>
      <c r="V65" s="44">
        <f t="shared" si="47"/>
        <v>0</v>
      </c>
      <c r="W65" s="38">
        <v>1</v>
      </c>
      <c r="X65" s="42">
        <v>70</v>
      </c>
    </row>
    <row r="66" spans="1:24" ht="12.75">
      <c r="A66" s="38">
        <f t="shared" si="25"/>
        <v>56</v>
      </c>
      <c r="B66" s="41" t="s">
        <v>187</v>
      </c>
      <c r="C66" s="41" t="s">
        <v>188</v>
      </c>
      <c r="D66" s="38">
        <v>1990</v>
      </c>
      <c r="E66" s="42">
        <v>23</v>
      </c>
      <c r="F66" s="42">
        <v>0</v>
      </c>
      <c r="G66" s="44">
        <f t="shared" si="32"/>
        <v>0</v>
      </c>
      <c r="H66" s="44">
        <f t="shared" si="40"/>
        <v>0</v>
      </c>
      <c r="I66" s="44">
        <f t="shared" si="40"/>
        <v>0</v>
      </c>
      <c r="J66" s="45">
        <f t="shared" si="33"/>
        <v>0</v>
      </c>
      <c r="K66" s="44">
        <f t="shared" si="34"/>
        <v>0</v>
      </c>
      <c r="L66" s="44">
        <f t="shared" si="41"/>
        <v>0</v>
      </c>
      <c r="M66" s="44">
        <f t="shared" si="41"/>
        <v>0</v>
      </c>
      <c r="N66" s="44">
        <f t="shared" si="42"/>
        <v>0</v>
      </c>
      <c r="O66" s="44">
        <f t="shared" si="43"/>
        <v>0</v>
      </c>
      <c r="P66" s="44">
        <f t="shared" si="44"/>
        <v>0</v>
      </c>
      <c r="Q66" s="44">
        <f t="shared" si="36"/>
        <v>0</v>
      </c>
      <c r="R66" s="44">
        <f t="shared" si="45"/>
        <v>0</v>
      </c>
      <c r="S66" s="44">
        <f t="shared" si="46"/>
        <v>0</v>
      </c>
      <c r="T66" s="44">
        <f t="shared" si="46"/>
        <v>0</v>
      </c>
      <c r="U66" s="44">
        <f t="shared" si="46"/>
        <v>0</v>
      </c>
      <c r="V66" s="44">
        <f t="shared" si="46"/>
        <v>0</v>
      </c>
      <c r="W66" s="38">
        <v>1</v>
      </c>
      <c r="X66" s="42">
        <v>70</v>
      </c>
    </row>
    <row r="67" spans="1:24" ht="12.75">
      <c r="A67" s="38"/>
      <c r="B67" s="40" t="s">
        <v>190</v>
      </c>
      <c r="C67" s="41"/>
      <c r="D67" s="38"/>
      <c r="E67" s="42"/>
      <c r="F67" s="42"/>
      <c r="G67" s="44">
        <f t="shared" si="32"/>
        <v>0</v>
      </c>
      <c r="H67" s="44"/>
      <c r="I67" s="44">
        <f aca="true" t="shared" si="48" ref="H67:I75">(H67*99)/100</f>
        <v>0</v>
      </c>
      <c r="J67" s="45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38"/>
      <c r="X67" s="42"/>
    </row>
    <row r="68" spans="1:24" ht="12.75">
      <c r="A68" s="38">
        <v>57</v>
      </c>
      <c r="B68" s="41" t="s">
        <v>191</v>
      </c>
      <c r="C68" s="41" t="s">
        <v>192</v>
      </c>
      <c r="D68" s="38">
        <v>1986</v>
      </c>
      <c r="E68" s="42">
        <v>21469</v>
      </c>
      <c r="F68" s="42">
        <v>12023</v>
      </c>
      <c r="G68" s="44">
        <f t="shared" si="32"/>
        <v>11782.54</v>
      </c>
      <c r="H68" s="44">
        <f t="shared" si="48"/>
        <v>11664.714600000001</v>
      </c>
      <c r="I68" s="44">
        <f t="shared" si="48"/>
        <v>11548.067454000002</v>
      </c>
      <c r="J68" s="45">
        <f t="shared" si="33"/>
        <v>11490.32711673</v>
      </c>
      <c r="K68" s="44">
        <f t="shared" si="34"/>
        <v>11455.856135379812</v>
      </c>
      <c r="L68" s="44">
        <f aca="true" t="shared" si="49" ref="L68:M87">SUM(K68*99.7)/100</f>
        <v>11421.488566973672</v>
      </c>
      <c r="M68" s="44">
        <f t="shared" si="49"/>
        <v>11387.224101272752</v>
      </c>
      <c r="N68" s="44">
        <f t="shared" si="42"/>
        <v>11353.062428968933</v>
      </c>
      <c r="O68" s="44">
        <f t="shared" si="43"/>
        <v>11319.003241682027</v>
      </c>
      <c r="P68" s="44">
        <f t="shared" si="44"/>
        <v>11285.04623195698</v>
      </c>
      <c r="Q68" s="44">
        <f t="shared" si="36"/>
        <v>11285.04623195698</v>
      </c>
      <c r="R68" s="44">
        <f aca="true" t="shared" si="50" ref="R68:R87">(Q68*99.7)/100</f>
        <v>11251.19109326111</v>
      </c>
      <c r="S68" s="44">
        <f t="shared" si="46"/>
        <v>11217.437519981328</v>
      </c>
      <c r="T68" s="44">
        <f t="shared" si="46"/>
        <v>11183.785207421384</v>
      </c>
      <c r="U68" s="44">
        <f t="shared" si="46"/>
        <v>11150.23385179912</v>
      </c>
      <c r="V68" s="44">
        <f t="shared" si="46"/>
        <v>11116.783150243722</v>
      </c>
      <c r="W68" s="38">
        <v>3</v>
      </c>
      <c r="X68" s="42">
        <v>2845</v>
      </c>
    </row>
    <row r="69" spans="1:24" ht="12.75">
      <c r="A69" s="38">
        <f t="shared" si="25"/>
        <v>58</v>
      </c>
      <c r="B69" s="41" t="s">
        <v>193</v>
      </c>
      <c r="C69" s="41" t="s">
        <v>192</v>
      </c>
      <c r="D69" s="38">
        <v>1940</v>
      </c>
      <c r="E69" s="42">
        <v>18</v>
      </c>
      <c r="F69" s="42">
        <v>0</v>
      </c>
      <c r="G69" s="44">
        <f t="shared" si="32"/>
        <v>0</v>
      </c>
      <c r="H69" s="44">
        <f t="shared" si="48"/>
        <v>0</v>
      </c>
      <c r="I69" s="44">
        <f t="shared" si="48"/>
        <v>0</v>
      </c>
      <c r="J69" s="45">
        <f t="shared" si="33"/>
        <v>0</v>
      </c>
      <c r="K69" s="44">
        <f t="shared" si="34"/>
        <v>0</v>
      </c>
      <c r="L69" s="44">
        <f t="shared" si="49"/>
        <v>0</v>
      </c>
      <c r="M69" s="44">
        <f t="shared" si="49"/>
        <v>0</v>
      </c>
      <c r="N69" s="44">
        <f t="shared" si="42"/>
        <v>0</v>
      </c>
      <c r="O69" s="44">
        <f t="shared" si="43"/>
        <v>0</v>
      </c>
      <c r="P69" s="44">
        <f t="shared" si="44"/>
        <v>0</v>
      </c>
      <c r="Q69" s="44">
        <f t="shared" si="36"/>
        <v>0</v>
      </c>
      <c r="R69" s="44">
        <f t="shared" si="50"/>
        <v>0</v>
      </c>
      <c r="S69" s="44">
        <f t="shared" si="46"/>
        <v>0</v>
      </c>
      <c r="T69" s="44">
        <f t="shared" si="46"/>
        <v>0</v>
      </c>
      <c r="U69" s="44">
        <f t="shared" si="46"/>
        <v>0</v>
      </c>
      <c r="V69" s="44">
        <f t="shared" si="46"/>
        <v>0</v>
      </c>
      <c r="W69" s="38">
        <v>1</v>
      </c>
      <c r="X69" s="42">
        <v>40</v>
      </c>
    </row>
    <row r="70" spans="1:24" ht="12.75">
      <c r="A70" s="38">
        <f t="shared" si="25"/>
        <v>59</v>
      </c>
      <c r="B70" s="41" t="s">
        <v>194</v>
      </c>
      <c r="C70" s="41" t="s">
        <v>192</v>
      </c>
      <c r="D70" s="38">
        <v>1921</v>
      </c>
      <c r="E70" s="42">
        <v>22</v>
      </c>
      <c r="F70" s="42">
        <v>0</v>
      </c>
      <c r="G70" s="44">
        <f t="shared" si="32"/>
        <v>0</v>
      </c>
      <c r="H70" s="44">
        <f t="shared" si="48"/>
        <v>0</v>
      </c>
      <c r="I70" s="44">
        <f t="shared" si="48"/>
        <v>0</v>
      </c>
      <c r="J70" s="45">
        <f t="shared" si="33"/>
        <v>0</v>
      </c>
      <c r="K70" s="44">
        <f t="shared" si="34"/>
        <v>0</v>
      </c>
      <c r="L70" s="44">
        <f t="shared" si="49"/>
        <v>0</v>
      </c>
      <c r="M70" s="44">
        <f t="shared" si="49"/>
        <v>0</v>
      </c>
      <c r="N70" s="44">
        <f t="shared" si="42"/>
        <v>0</v>
      </c>
      <c r="O70" s="44">
        <f t="shared" si="43"/>
        <v>0</v>
      </c>
      <c r="P70" s="44">
        <f t="shared" si="44"/>
        <v>0</v>
      </c>
      <c r="Q70" s="44">
        <f t="shared" si="36"/>
        <v>0</v>
      </c>
      <c r="R70" s="44">
        <f t="shared" si="50"/>
        <v>0</v>
      </c>
      <c r="S70" s="44">
        <f t="shared" si="46"/>
        <v>0</v>
      </c>
      <c r="T70" s="44">
        <f t="shared" si="46"/>
        <v>0</v>
      </c>
      <c r="U70" s="44">
        <f t="shared" si="46"/>
        <v>0</v>
      </c>
      <c r="V70" s="44">
        <f t="shared" si="46"/>
        <v>0</v>
      </c>
      <c r="W70" s="38">
        <v>1</v>
      </c>
      <c r="X70" s="42">
        <v>32</v>
      </c>
    </row>
    <row r="71" spans="1:24" ht="12.75">
      <c r="A71" s="38">
        <f t="shared" si="25"/>
        <v>60</v>
      </c>
      <c r="B71" s="41" t="s">
        <v>195</v>
      </c>
      <c r="C71" s="41" t="s">
        <v>192</v>
      </c>
      <c r="D71" s="38">
        <v>1970</v>
      </c>
      <c r="E71" s="42">
        <v>976</v>
      </c>
      <c r="F71" s="42">
        <v>582</v>
      </c>
      <c r="G71" s="44">
        <f t="shared" si="32"/>
        <v>570.36</v>
      </c>
      <c r="H71" s="44">
        <f t="shared" si="48"/>
        <v>564.6564</v>
      </c>
      <c r="I71" s="44">
        <f t="shared" si="48"/>
        <v>559.009836</v>
      </c>
      <c r="J71" s="45">
        <f t="shared" si="33"/>
        <v>556.21478682</v>
      </c>
      <c r="K71" s="44">
        <f t="shared" si="34"/>
        <v>554.54614245954</v>
      </c>
      <c r="L71" s="44">
        <f t="shared" si="49"/>
        <v>552.8825040321614</v>
      </c>
      <c r="M71" s="44">
        <f t="shared" si="49"/>
        <v>551.2238565200648</v>
      </c>
      <c r="N71" s="44">
        <f t="shared" si="42"/>
        <v>549.5701849505047</v>
      </c>
      <c r="O71" s="44">
        <f t="shared" si="43"/>
        <v>547.9214743956531</v>
      </c>
      <c r="P71" s="44">
        <f t="shared" si="44"/>
        <v>546.2777099724661</v>
      </c>
      <c r="Q71" s="44">
        <f t="shared" si="36"/>
        <v>546.2777099724661</v>
      </c>
      <c r="R71" s="44">
        <f t="shared" si="50"/>
        <v>544.6388768425488</v>
      </c>
      <c r="S71" s="44">
        <f t="shared" si="46"/>
        <v>543.0049602120212</v>
      </c>
      <c r="T71" s="44">
        <f t="shared" si="46"/>
        <v>541.3759453313851</v>
      </c>
      <c r="U71" s="44">
        <f t="shared" si="46"/>
        <v>539.7518174953909</v>
      </c>
      <c r="V71" s="44">
        <f t="shared" si="46"/>
        <v>538.1325620429047</v>
      </c>
      <c r="W71" s="38">
        <v>2</v>
      </c>
      <c r="X71" s="42">
        <v>388.32</v>
      </c>
    </row>
    <row r="72" spans="1:24" ht="12.75">
      <c r="A72" s="38">
        <f t="shared" si="25"/>
        <v>61</v>
      </c>
      <c r="B72" s="41" t="s">
        <v>196</v>
      </c>
      <c r="C72" s="41" t="s">
        <v>192</v>
      </c>
      <c r="D72" s="38">
        <v>1992</v>
      </c>
      <c r="E72" s="42">
        <v>1353</v>
      </c>
      <c r="F72" s="42">
        <v>118</v>
      </c>
      <c r="G72" s="44">
        <f t="shared" si="32"/>
        <v>115.64</v>
      </c>
      <c r="H72" s="44">
        <f t="shared" si="48"/>
        <v>114.48360000000001</v>
      </c>
      <c r="I72" s="44">
        <f t="shared" si="48"/>
        <v>113.33876400000001</v>
      </c>
      <c r="J72" s="45">
        <f t="shared" si="33"/>
        <v>112.77207018000001</v>
      </c>
      <c r="K72" s="44">
        <f t="shared" si="34"/>
        <v>112.43375396946001</v>
      </c>
      <c r="L72" s="44">
        <f t="shared" si="49"/>
        <v>112.09645270755163</v>
      </c>
      <c r="M72" s="44">
        <f t="shared" si="49"/>
        <v>111.76016334942898</v>
      </c>
      <c r="N72" s="44">
        <f t="shared" si="42"/>
        <v>111.42488285938069</v>
      </c>
      <c r="O72" s="44">
        <f t="shared" si="43"/>
        <v>111.09060821080254</v>
      </c>
      <c r="P72" s="44">
        <f t="shared" si="44"/>
        <v>110.75733638617014</v>
      </c>
      <c r="Q72" s="44">
        <f t="shared" si="36"/>
        <v>110.75733638617014</v>
      </c>
      <c r="R72" s="44">
        <f t="shared" si="50"/>
        <v>110.42506437701162</v>
      </c>
      <c r="S72" s="44">
        <f t="shared" si="46"/>
        <v>110.0937891838806</v>
      </c>
      <c r="T72" s="44">
        <f t="shared" si="46"/>
        <v>109.76350781632897</v>
      </c>
      <c r="U72" s="44">
        <f t="shared" si="46"/>
        <v>109.43421729287998</v>
      </c>
      <c r="V72" s="44">
        <f t="shared" si="46"/>
        <v>109.10591464100135</v>
      </c>
      <c r="W72" s="38"/>
      <c r="X72" s="42">
        <v>0</v>
      </c>
    </row>
    <row r="73" spans="1:24" ht="12.75">
      <c r="A73" s="38">
        <f t="shared" si="25"/>
        <v>62</v>
      </c>
      <c r="B73" s="41" t="s">
        <v>197</v>
      </c>
      <c r="C73" s="41" t="s">
        <v>192</v>
      </c>
      <c r="D73" s="38">
        <v>1990</v>
      </c>
      <c r="E73" s="42">
        <v>1118</v>
      </c>
      <c r="F73" s="42">
        <v>494</v>
      </c>
      <c r="G73" s="44">
        <f t="shared" si="32"/>
        <v>484.12</v>
      </c>
      <c r="H73" s="44">
        <f t="shared" si="48"/>
        <v>479.2788</v>
      </c>
      <c r="I73" s="44">
        <f t="shared" si="48"/>
        <v>474.48601199999996</v>
      </c>
      <c r="J73" s="45">
        <f t="shared" si="33"/>
        <v>472.1135819399999</v>
      </c>
      <c r="K73" s="44">
        <f t="shared" si="34"/>
        <v>470.6972411941799</v>
      </c>
      <c r="L73" s="44">
        <f t="shared" si="49"/>
        <v>469.2851494705974</v>
      </c>
      <c r="M73" s="44">
        <f t="shared" si="49"/>
        <v>467.8772940221856</v>
      </c>
      <c r="N73" s="44">
        <f t="shared" si="42"/>
        <v>466.4736621401191</v>
      </c>
      <c r="O73" s="44">
        <f t="shared" si="43"/>
        <v>465.0742411536987</v>
      </c>
      <c r="P73" s="44">
        <f t="shared" si="44"/>
        <v>463.67901843023765</v>
      </c>
      <c r="Q73" s="44">
        <f t="shared" si="36"/>
        <v>463.67901843023765</v>
      </c>
      <c r="R73" s="44">
        <f t="shared" si="50"/>
        <v>462.287981374947</v>
      </c>
      <c r="S73" s="44">
        <f t="shared" si="46"/>
        <v>460.9011174308221</v>
      </c>
      <c r="T73" s="44">
        <f t="shared" si="46"/>
        <v>459.5184140785297</v>
      </c>
      <c r="U73" s="44">
        <f t="shared" si="46"/>
        <v>458.13985883629414</v>
      </c>
      <c r="V73" s="44">
        <f t="shared" si="46"/>
        <v>456.7654392597853</v>
      </c>
      <c r="W73" s="38"/>
      <c r="X73" s="42">
        <v>0</v>
      </c>
    </row>
    <row r="74" spans="1:24" ht="12.75">
      <c r="A74" s="38">
        <f t="shared" si="25"/>
        <v>63</v>
      </c>
      <c r="B74" s="41" t="s">
        <v>198</v>
      </c>
      <c r="C74" s="41" t="s">
        <v>192</v>
      </c>
      <c r="D74" s="38">
        <v>1986</v>
      </c>
      <c r="E74" s="42">
        <v>386</v>
      </c>
      <c r="F74" s="42">
        <v>247</v>
      </c>
      <c r="G74" s="44">
        <f t="shared" si="32"/>
        <v>242.06</v>
      </c>
      <c r="H74" s="44">
        <f t="shared" si="48"/>
        <v>239.6394</v>
      </c>
      <c r="I74" s="44">
        <f t="shared" si="48"/>
        <v>237.24300599999998</v>
      </c>
      <c r="J74" s="45">
        <f t="shared" si="33"/>
        <v>236.05679096999995</v>
      </c>
      <c r="K74" s="44">
        <f t="shared" si="34"/>
        <v>235.34862059708996</v>
      </c>
      <c r="L74" s="44">
        <f t="shared" si="49"/>
        <v>234.6425747352987</v>
      </c>
      <c r="M74" s="44">
        <f t="shared" si="49"/>
        <v>233.9386470110928</v>
      </c>
      <c r="N74" s="44">
        <f t="shared" si="42"/>
        <v>233.23683107005954</v>
      </c>
      <c r="O74" s="44">
        <f t="shared" si="43"/>
        <v>232.53712057684936</v>
      </c>
      <c r="P74" s="44">
        <f t="shared" si="44"/>
        <v>231.83950921511882</v>
      </c>
      <c r="Q74" s="44">
        <f t="shared" si="36"/>
        <v>231.83950921511882</v>
      </c>
      <c r="R74" s="44">
        <f t="shared" si="50"/>
        <v>231.1439906874735</v>
      </c>
      <c r="S74" s="44">
        <f t="shared" si="46"/>
        <v>230.45055871541106</v>
      </c>
      <c r="T74" s="44">
        <f t="shared" si="46"/>
        <v>229.75920703926485</v>
      </c>
      <c r="U74" s="44">
        <f t="shared" si="46"/>
        <v>229.06992941814707</v>
      </c>
      <c r="V74" s="44">
        <f t="shared" si="46"/>
        <v>228.38271962989265</v>
      </c>
      <c r="W74" s="38"/>
      <c r="X74" s="42">
        <v>0</v>
      </c>
    </row>
    <row r="75" spans="1:24" ht="12.75">
      <c r="A75" s="38">
        <f t="shared" si="25"/>
        <v>64</v>
      </c>
      <c r="B75" s="41" t="s">
        <v>199</v>
      </c>
      <c r="C75" s="41" t="s">
        <v>192</v>
      </c>
      <c r="D75" s="38">
        <v>1986</v>
      </c>
      <c r="E75" s="42">
        <v>490</v>
      </c>
      <c r="F75" s="42">
        <v>291</v>
      </c>
      <c r="G75" s="44">
        <f t="shared" si="32"/>
        <v>285.18</v>
      </c>
      <c r="H75" s="44">
        <f t="shared" si="48"/>
        <v>282.3282</v>
      </c>
      <c r="I75" s="44">
        <f t="shared" si="48"/>
        <v>279.504918</v>
      </c>
      <c r="J75" s="45">
        <f t="shared" si="33"/>
        <v>278.10739341</v>
      </c>
      <c r="K75" s="44">
        <f t="shared" si="34"/>
        <v>277.27307122977</v>
      </c>
      <c r="L75" s="44">
        <f t="shared" si="49"/>
        <v>276.4412520160807</v>
      </c>
      <c r="M75" s="44">
        <f t="shared" si="49"/>
        <v>275.6119282600324</v>
      </c>
      <c r="N75" s="44">
        <f t="shared" si="42"/>
        <v>274.7850924752523</v>
      </c>
      <c r="O75" s="44">
        <f t="shared" si="43"/>
        <v>273.9607371978266</v>
      </c>
      <c r="P75" s="44">
        <f t="shared" si="44"/>
        <v>273.13885498623307</v>
      </c>
      <c r="Q75" s="44">
        <f t="shared" si="36"/>
        <v>273.13885498623307</v>
      </c>
      <c r="R75" s="44">
        <f t="shared" si="50"/>
        <v>272.3194384212744</v>
      </c>
      <c r="S75" s="44">
        <f t="shared" si="46"/>
        <v>271.5024801060106</v>
      </c>
      <c r="T75" s="44">
        <f t="shared" si="46"/>
        <v>270.68797266569254</v>
      </c>
      <c r="U75" s="44">
        <f t="shared" si="46"/>
        <v>269.87590874769546</v>
      </c>
      <c r="V75" s="44">
        <f t="shared" si="46"/>
        <v>269.06628102145237</v>
      </c>
      <c r="W75" s="38"/>
      <c r="X75" s="42">
        <v>0</v>
      </c>
    </row>
    <row r="76" spans="1:24" ht="12.75">
      <c r="A76" s="38">
        <f t="shared" si="25"/>
        <v>65</v>
      </c>
      <c r="B76" s="41" t="s">
        <v>200</v>
      </c>
      <c r="C76" s="41" t="s">
        <v>201</v>
      </c>
      <c r="D76" s="38">
        <v>1986</v>
      </c>
      <c r="E76" s="42">
        <v>424</v>
      </c>
      <c r="F76" s="42">
        <v>233</v>
      </c>
      <c r="G76" s="44">
        <f t="shared" si="32"/>
        <v>228.34</v>
      </c>
      <c r="H76" s="44">
        <f aca="true" t="shared" si="51" ref="H76:I91">(G76*99)/100</f>
        <v>226.0566</v>
      </c>
      <c r="I76" s="44">
        <f t="shared" si="51"/>
        <v>223.796034</v>
      </c>
      <c r="J76" s="45">
        <f t="shared" si="33"/>
        <v>222.67705383</v>
      </c>
      <c r="K76" s="44">
        <f t="shared" si="34"/>
        <v>222.00902266851</v>
      </c>
      <c r="L76" s="44">
        <f t="shared" si="49"/>
        <v>221.34299560050448</v>
      </c>
      <c r="M76" s="44">
        <f t="shared" si="49"/>
        <v>220.67896661370298</v>
      </c>
      <c r="N76" s="44">
        <f t="shared" si="42"/>
        <v>220.01692971386186</v>
      </c>
      <c r="O76" s="44">
        <f t="shared" si="43"/>
        <v>219.3568789247203</v>
      </c>
      <c r="P76" s="44">
        <f t="shared" si="44"/>
        <v>218.69880828794612</v>
      </c>
      <c r="Q76" s="44">
        <f t="shared" si="36"/>
        <v>218.69880828794612</v>
      </c>
      <c r="R76" s="44">
        <f t="shared" si="50"/>
        <v>218.0427118630823</v>
      </c>
      <c r="S76" s="44">
        <f t="shared" si="46"/>
        <v>217.38858372749306</v>
      </c>
      <c r="T76" s="44">
        <f t="shared" si="46"/>
        <v>216.73641797631058</v>
      </c>
      <c r="U76" s="44">
        <f t="shared" si="46"/>
        <v>216.08620872238163</v>
      </c>
      <c r="V76" s="44">
        <f t="shared" si="46"/>
        <v>215.43795009621448</v>
      </c>
      <c r="W76" s="38"/>
      <c r="X76" s="42">
        <v>0</v>
      </c>
    </row>
    <row r="77" spans="1:24" ht="12.75">
      <c r="A77" s="38">
        <f t="shared" si="25"/>
        <v>66</v>
      </c>
      <c r="B77" s="41" t="s">
        <v>202</v>
      </c>
      <c r="C77" s="41" t="s">
        <v>203</v>
      </c>
      <c r="D77" s="38">
        <v>1955</v>
      </c>
      <c r="E77" s="42">
        <v>381</v>
      </c>
      <c r="F77" s="42">
        <v>0</v>
      </c>
      <c r="G77" s="44">
        <f t="shared" si="32"/>
        <v>0</v>
      </c>
      <c r="H77" s="44">
        <f t="shared" si="51"/>
        <v>0</v>
      </c>
      <c r="I77" s="44">
        <f t="shared" si="51"/>
        <v>0</v>
      </c>
      <c r="J77" s="45">
        <f t="shared" si="33"/>
        <v>0</v>
      </c>
      <c r="K77" s="44">
        <f t="shared" si="34"/>
        <v>0</v>
      </c>
      <c r="L77" s="44">
        <f t="shared" si="49"/>
        <v>0</v>
      </c>
      <c r="M77" s="44">
        <f t="shared" si="49"/>
        <v>0</v>
      </c>
      <c r="N77" s="44">
        <f t="shared" si="42"/>
        <v>0</v>
      </c>
      <c r="O77" s="44">
        <f t="shared" si="43"/>
        <v>0</v>
      </c>
      <c r="P77" s="44">
        <f t="shared" si="44"/>
        <v>0</v>
      </c>
      <c r="Q77" s="44">
        <f t="shared" si="36"/>
        <v>0</v>
      </c>
      <c r="R77" s="44">
        <f t="shared" si="50"/>
        <v>0</v>
      </c>
      <c r="S77" s="44">
        <f t="shared" si="46"/>
        <v>0</v>
      </c>
      <c r="T77" s="44">
        <f t="shared" si="46"/>
        <v>0</v>
      </c>
      <c r="U77" s="44">
        <f t="shared" si="46"/>
        <v>0</v>
      </c>
      <c r="V77" s="44">
        <f t="shared" si="46"/>
        <v>0</v>
      </c>
      <c r="W77" s="38">
        <v>1</v>
      </c>
      <c r="X77" s="42">
        <v>489</v>
      </c>
    </row>
    <row r="78" spans="1:24" ht="12.75">
      <c r="A78" s="38">
        <f t="shared" si="25"/>
        <v>67</v>
      </c>
      <c r="B78" s="41" t="s">
        <v>204</v>
      </c>
      <c r="C78" s="41" t="s">
        <v>203</v>
      </c>
      <c r="D78" s="38">
        <v>1963</v>
      </c>
      <c r="E78" s="42">
        <v>106</v>
      </c>
      <c r="F78" s="42">
        <v>0</v>
      </c>
      <c r="G78" s="44">
        <f t="shared" si="32"/>
        <v>0</v>
      </c>
      <c r="H78" s="44">
        <f t="shared" si="51"/>
        <v>0</v>
      </c>
      <c r="I78" s="44">
        <f t="shared" si="51"/>
        <v>0</v>
      </c>
      <c r="J78" s="45">
        <f t="shared" si="33"/>
        <v>0</v>
      </c>
      <c r="K78" s="44">
        <f t="shared" si="34"/>
        <v>0</v>
      </c>
      <c r="L78" s="44">
        <f t="shared" si="49"/>
        <v>0</v>
      </c>
      <c r="M78" s="44">
        <f t="shared" si="49"/>
        <v>0</v>
      </c>
      <c r="N78" s="44">
        <f t="shared" si="42"/>
        <v>0</v>
      </c>
      <c r="O78" s="44">
        <f t="shared" si="43"/>
        <v>0</v>
      </c>
      <c r="P78" s="44">
        <f t="shared" si="44"/>
        <v>0</v>
      </c>
      <c r="Q78" s="44">
        <f t="shared" si="36"/>
        <v>0</v>
      </c>
      <c r="R78" s="44">
        <f t="shared" si="50"/>
        <v>0</v>
      </c>
      <c r="S78" s="44">
        <f t="shared" si="46"/>
        <v>0</v>
      </c>
      <c r="T78" s="44">
        <f t="shared" si="46"/>
        <v>0</v>
      </c>
      <c r="U78" s="44">
        <f t="shared" si="46"/>
        <v>0</v>
      </c>
      <c r="V78" s="44">
        <f t="shared" si="46"/>
        <v>0</v>
      </c>
      <c r="W78" s="38">
        <v>1</v>
      </c>
      <c r="X78" s="42">
        <v>50</v>
      </c>
    </row>
    <row r="79" spans="1:24" ht="12.75">
      <c r="A79" s="38">
        <f t="shared" si="25"/>
        <v>68</v>
      </c>
      <c r="B79" s="41" t="s">
        <v>205</v>
      </c>
      <c r="C79" s="41" t="s">
        <v>203</v>
      </c>
      <c r="D79" s="38">
        <v>1963</v>
      </c>
      <c r="E79" s="42">
        <v>82</v>
      </c>
      <c r="F79" s="42">
        <v>0</v>
      </c>
      <c r="G79" s="44">
        <f t="shared" si="32"/>
        <v>0</v>
      </c>
      <c r="H79" s="44">
        <f t="shared" si="51"/>
        <v>0</v>
      </c>
      <c r="I79" s="44">
        <f t="shared" si="51"/>
        <v>0</v>
      </c>
      <c r="J79" s="45">
        <f t="shared" si="33"/>
        <v>0</v>
      </c>
      <c r="K79" s="44">
        <f t="shared" si="34"/>
        <v>0</v>
      </c>
      <c r="L79" s="44">
        <f t="shared" si="49"/>
        <v>0</v>
      </c>
      <c r="M79" s="44">
        <f t="shared" si="49"/>
        <v>0</v>
      </c>
      <c r="N79" s="44">
        <f t="shared" si="42"/>
        <v>0</v>
      </c>
      <c r="O79" s="44">
        <f t="shared" si="43"/>
        <v>0</v>
      </c>
      <c r="P79" s="44">
        <f t="shared" si="44"/>
        <v>0</v>
      </c>
      <c r="Q79" s="44">
        <f t="shared" si="36"/>
        <v>0</v>
      </c>
      <c r="R79" s="44">
        <f t="shared" si="50"/>
        <v>0</v>
      </c>
      <c r="S79" s="44">
        <f t="shared" si="46"/>
        <v>0</v>
      </c>
      <c r="T79" s="44">
        <f t="shared" si="46"/>
        <v>0</v>
      </c>
      <c r="U79" s="44">
        <f t="shared" si="46"/>
        <v>0</v>
      </c>
      <c r="V79" s="44">
        <f t="shared" si="46"/>
        <v>0</v>
      </c>
      <c r="W79" s="38">
        <v>1</v>
      </c>
      <c r="X79" s="42">
        <v>119</v>
      </c>
    </row>
    <row r="80" spans="1:24" ht="12.75">
      <c r="A80" s="38">
        <f t="shared" si="25"/>
        <v>69</v>
      </c>
      <c r="B80" s="41" t="s">
        <v>206</v>
      </c>
      <c r="C80" s="41" t="s">
        <v>207</v>
      </c>
      <c r="D80" s="38">
        <v>1955</v>
      </c>
      <c r="E80" s="42">
        <v>39</v>
      </c>
      <c r="F80" s="42">
        <v>0</v>
      </c>
      <c r="G80" s="44">
        <f t="shared" si="32"/>
        <v>0</v>
      </c>
      <c r="H80" s="44">
        <f t="shared" si="51"/>
        <v>0</v>
      </c>
      <c r="I80" s="44">
        <f t="shared" si="51"/>
        <v>0</v>
      </c>
      <c r="J80" s="45">
        <f t="shared" si="33"/>
        <v>0</v>
      </c>
      <c r="K80" s="44">
        <f t="shared" si="34"/>
        <v>0</v>
      </c>
      <c r="L80" s="44">
        <f t="shared" si="49"/>
        <v>0</v>
      </c>
      <c r="M80" s="44">
        <f t="shared" si="49"/>
        <v>0</v>
      </c>
      <c r="N80" s="44">
        <f t="shared" si="42"/>
        <v>0</v>
      </c>
      <c r="O80" s="44">
        <f t="shared" si="43"/>
        <v>0</v>
      </c>
      <c r="P80" s="44">
        <f t="shared" si="44"/>
        <v>0</v>
      </c>
      <c r="Q80" s="44">
        <f t="shared" si="36"/>
        <v>0</v>
      </c>
      <c r="R80" s="44">
        <f t="shared" si="50"/>
        <v>0</v>
      </c>
      <c r="S80" s="44">
        <f t="shared" si="46"/>
        <v>0</v>
      </c>
      <c r="T80" s="44">
        <f t="shared" si="46"/>
        <v>0</v>
      </c>
      <c r="U80" s="44">
        <f t="shared" si="46"/>
        <v>0</v>
      </c>
      <c r="V80" s="44">
        <f t="shared" si="46"/>
        <v>0</v>
      </c>
      <c r="W80" s="38">
        <v>1</v>
      </c>
      <c r="X80" s="42">
        <v>22</v>
      </c>
    </row>
    <row r="81" spans="1:24" ht="12.75">
      <c r="A81" s="38">
        <f t="shared" si="25"/>
        <v>70</v>
      </c>
      <c r="B81" s="41" t="s">
        <v>208</v>
      </c>
      <c r="C81" s="41" t="s">
        <v>207</v>
      </c>
      <c r="D81" s="38">
        <v>1955</v>
      </c>
      <c r="E81" s="42">
        <v>50</v>
      </c>
      <c r="F81" s="42">
        <v>0</v>
      </c>
      <c r="G81" s="44">
        <f t="shared" si="32"/>
        <v>0</v>
      </c>
      <c r="H81" s="44">
        <f t="shared" si="51"/>
        <v>0</v>
      </c>
      <c r="I81" s="44">
        <f t="shared" si="51"/>
        <v>0</v>
      </c>
      <c r="J81" s="45">
        <f t="shared" si="33"/>
        <v>0</v>
      </c>
      <c r="K81" s="44">
        <f t="shared" si="34"/>
        <v>0</v>
      </c>
      <c r="L81" s="44">
        <f t="shared" si="49"/>
        <v>0</v>
      </c>
      <c r="M81" s="44">
        <f t="shared" si="49"/>
        <v>0</v>
      </c>
      <c r="N81" s="44">
        <f t="shared" si="42"/>
        <v>0</v>
      </c>
      <c r="O81" s="44">
        <f t="shared" si="43"/>
        <v>0</v>
      </c>
      <c r="P81" s="44">
        <f t="shared" si="44"/>
        <v>0</v>
      </c>
      <c r="Q81" s="44">
        <f t="shared" si="36"/>
        <v>0</v>
      </c>
      <c r="R81" s="44">
        <f t="shared" si="50"/>
        <v>0</v>
      </c>
      <c r="S81" s="44">
        <f t="shared" si="46"/>
        <v>0</v>
      </c>
      <c r="T81" s="44">
        <f t="shared" si="46"/>
        <v>0</v>
      </c>
      <c r="U81" s="44">
        <f t="shared" si="46"/>
        <v>0</v>
      </c>
      <c r="V81" s="44">
        <f t="shared" si="46"/>
        <v>0</v>
      </c>
      <c r="W81" s="38">
        <v>1</v>
      </c>
      <c r="X81" s="42">
        <v>36</v>
      </c>
    </row>
    <row r="82" spans="1:24" ht="12.75">
      <c r="A82" s="38">
        <f t="shared" si="25"/>
        <v>71</v>
      </c>
      <c r="B82" s="41" t="s">
        <v>209</v>
      </c>
      <c r="C82" s="41" t="s">
        <v>210</v>
      </c>
      <c r="D82" s="38">
        <v>1955</v>
      </c>
      <c r="E82" s="42">
        <v>24</v>
      </c>
      <c r="F82" s="42">
        <v>0</v>
      </c>
      <c r="G82" s="44">
        <f t="shared" si="32"/>
        <v>0</v>
      </c>
      <c r="H82" s="44">
        <f t="shared" si="51"/>
        <v>0</v>
      </c>
      <c r="I82" s="44">
        <f t="shared" si="51"/>
        <v>0</v>
      </c>
      <c r="J82" s="45">
        <f t="shared" si="33"/>
        <v>0</v>
      </c>
      <c r="K82" s="44">
        <f t="shared" si="34"/>
        <v>0</v>
      </c>
      <c r="L82" s="44">
        <f t="shared" si="49"/>
        <v>0</v>
      </c>
      <c r="M82" s="44">
        <f t="shared" si="49"/>
        <v>0</v>
      </c>
      <c r="N82" s="44">
        <f t="shared" si="42"/>
        <v>0</v>
      </c>
      <c r="O82" s="44">
        <f t="shared" si="43"/>
        <v>0</v>
      </c>
      <c r="P82" s="44">
        <f t="shared" si="44"/>
        <v>0</v>
      </c>
      <c r="Q82" s="44">
        <f t="shared" si="36"/>
        <v>0</v>
      </c>
      <c r="R82" s="44">
        <f t="shared" si="50"/>
        <v>0</v>
      </c>
      <c r="S82" s="44">
        <f t="shared" si="46"/>
        <v>0</v>
      </c>
      <c r="T82" s="44">
        <f t="shared" si="46"/>
        <v>0</v>
      </c>
      <c r="U82" s="44">
        <f t="shared" si="46"/>
        <v>0</v>
      </c>
      <c r="V82" s="44">
        <f t="shared" si="46"/>
        <v>0</v>
      </c>
      <c r="W82" s="38">
        <v>1</v>
      </c>
      <c r="X82" s="42">
        <v>78</v>
      </c>
    </row>
    <row r="83" spans="1:24" ht="12.75">
      <c r="A83" s="38">
        <f t="shared" si="25"/>
        <v>72</v>
      </c>
      <c r="B83" s="41" t="s">
        <v>211</v>
      </c>
      <c r="C83" s="41" t="s">
        <v>203</v>
      </c>
      <c r="D83" s="38">
        <v>1955</v>
      </c>
      <c r="E83" s="42">
        <v>10</v>
      </c>
      <c r="F83" s="42">
        <v>0</v>
      </c>
      <c r="G83" s="44">
        <f t="shared" si="32"/>
        <v>0</v>
      </c>
      <c r="H83" s="44">
        <f t="shared" si="51"/>
        <v>0</v>
      </c>
      <c r="I83" s="44">
        <f t="shared" si="51"/>
        <v>0</v>
      </c>
      <c r="J83" s="45">
        <f t="shared" si="33"/>
        <v>0</v>
      </c>
      <c r="K83" s="44">
        <f t="shared" si="34"/>
        <v>0</v>
      </c>
      <c r="L83" s="44">
        <f t="shared" si="49"/>
        <v>0</v>
      </c>
      <c r="M83" s="44">
        <f t="shared" si="49"/>
        <v>0</v>
      </c>
      <c r="N83" s="44">
        <f t="shared" si="42"/>
        <v>0</v>
      </c>
      <c r="O83" s="44">
        <f t="shared" si="43"/>
        <v>0</v>
      </c>
      <c r="P83" s="44">
        <f t="shared" si="44"/>
        <v>0</v>
      </c>
      <c r="Q83" s="44">
        <f t="shared" si="36"/>
        <v>0</v>
      </c>
      <c r="R83" s="44">
        <f t="shared" si="50"/>
        <v>0</v>
      </c>
      <c r="S83" s="44">
        <f t="shared" si="46"/>
        <v>0</v>
      </c>
      <c r="T83" s="44">
        <f t="shared" si="46"/>
        <v>0</v>
      </c>
      <c r="U83" s="44">
        <f t="shared" si="46"/>
        <v>0</v>
      </c>
      <c r="V83" s="44">
        <f t="shared" si="46"/>
        <v>0</v>
      </c>
      <c r="W83" s="38"/>
      <c r="X83" s="42">
        <v>0</v>
      </c>
    </row>
    <row r="84" spans="1:24" ht="12.75">
      <c r="A84" s="38">
        <f t="shared" si="25"/>
        <v>73</v>
      </c>
      <c r="B84" s="41" t="s">
        <v>212</v>
      </c>
      <c r="C84" s="41" t="s">
        <v>213</v>
      </c>
      <c r="D84" s="38"/>
      <c r="E84" s="42">
        <v>0</v>
      </c>
      <c r="F84" s="42">
        <v>0</v>
      </c>
      <c r="G84" s="44">
        <f t="shared" si="32"/>
        <v>0</v>
      </c>
      <c r="H84" s="44">
        <f t="shared" si="51"/>
        <v>0</v>
      </c>
      <c r="I84" s="44">
        <f t="shared" si="51"/>
        <v>0</v>
      </c>
      <c r="J84" s="45">
        <f t="shared" si="33"/>
        <v>0</v>
      </c>
      <c r="K84" s="44">
        <f t="shared" si="34"/>
        <v>0</v>
      </c>
      <c r="L84" s="44">
        <f t="shared" si="49"/>
        <v>0</v>
      </c>
      <c r="M84" s="44">
        <f t="shared" si="49"/>
        <v>0</v>
      </c>
      <c r="N84" s="44">
        <f t="shared" si="42"/>
        <v>0</v>
      </c>
      <c r="O84" s="44">
        <f t="shared" si="43"/>
        <v>0</v>
      </c>
      <c r="P84" s="44">
        <f t="shared" si="44"/>
        <v>0</v>
      </c>
      <c r="Q84" s="44">
        <f t="shared" si="36"/>
        <v>0</v>
      </c>
      <c r="R84" s="44">
        <f t="shared" si="50"/>
        <v>0</v>
      </c>
      <c r="S84" s="44">
        <f t="shared" si="46"/>
        <v>0</v>
      </c>
      <c r="T84" s="44">
        <f t="shared" si="46"/>
        <v>0</v>
      </c>
      <c r="U84" s="44">
        <f t="shared" si="46"/>
        <v>0</v>
      </c>
      <c r="V84" s="44">
        <f t="shared" si="46"/>
        <v>0</v>
      </c>
      <c r="W84" s="38"/>
      <c r="X84" s="42">
        <v>0</v>
      </c>
    </row>
    <row r="85" spans="1:24" ht="12.75">
      <c r="A85" s="38">
        <f aca="true" t="shared" si="52" ref="A85:A149">SUM(A84+1)</f>
        <v>74</v>
      </c>
      <c r="B85" s="41" t="s">
        <v>214</v>
      </c>
      <c r="C85" s="41" t="s">
        <v>189</v>
      </c>
      <c r="D85" s="38">
        <v>1989</v>
      </c>
      <c r="E85" s="42">
        <v>209</v>
      </c>
      <c r="F85" s="42">
        <v>149</v>
      </c>
      <c r="G85" s="44">
        <f t="shared" si="32"/>
        <v>146.02</v>
      </c>
      <c r="H85" s="44">
        <f t="shared" si="51"/>
        <v>144.55980000000002</v>
      </c>
      <c r="I85" s="44">
        <f t="shared" si="51"/>
        <v>143.11420200000003</v>
      </c>
      <c r="J85" s="45">
        <f t="shared" si="33"/>
        <v>142.39863099000004</v>
      </c>
      <c r="K85" s="44">
        <f t="shared" si="34"/>
        <v>141.97143509703005</v>
      </c>
      <c r="L85" s="44">
        <f t="shared" si="49"/>
        <v>141.54552079173897</v>
      </c>
      <c r="M85" s="44">
        <f t="shared" si="49"/>
        <v>141.12088422936375</v>
      </c>
      <c r="N85" s="44">
        <f t="shared" si="42"/>
        <v>140.69752157667565</v>
      </c>
      <c r="O85" s="44">
        <f t="shared" si="43"/>
        <v>140.27542901194565</v>
      </c>
      <c r="P85" s="44">
        <f t="shared" si="44"/>
        <v>139.85460272490982</v>
      </c>
      <c r="Q85" s="44">
        <f t="shared" si="36"/>
        <v>139.85460272490982</v>
      </c>
      <c r="R85" s="44">
        <f t="shared" si="50"/>
        <v>139.4350389167351</v>
      </c>
      <c r="S85" s="44">
        <f t="shared" si="46"/>
        <v>139.01673379998488</v>
      </c>
      <c r="T85" s="44">
        <f t="shared" si="46"/>
        <v>138.59968359858493</v>
      </c>
      <c r="U85" s="44">
        <f t="shared" si="46"/>
        <v>138.18388454778918</v>
      </c>
      <c r="V85" s="44">
        <f t="shared" si="46"/>
        <v>137.7693328941458</v>
      </c>
      <c r="W85" s="38">
        <v>2</v>
      </c>
      <c r="X85" s="42">
        <v>1670</v>
      </c>
    </row>
    <row r="86" spans="1:24" ht="12.75">
      <c r="A86" s="38">
        <f t="shared" si="52"/>
        <v>75</v>
      </c>
      <c r="B86" s="41" t="s">
        <v>215</v>
      </c>
      <c r="C86" s="41" t="s">
        <v>213</v>
      </c>
      <c r="D86" s="38">
        <v>2000</v>
      </c>
      <c r="E86" s="42">
        <v>31</v>
      </c>
      <c r="F86" s="42">
        <v>22</v>
      </c>
      <c r="G86" s="44">
        <f t="shared" si="32"/>
        <v>21.56</v>
      </c>
      <c r="H86" s="44">
        <f t="shared" si="51"/>
        <v>21.3444</v>
      </c>
      <c r="I86" s="44">
        <f t="shared" si="51"/>
        <v>21.130956</v>
      </c>
      <c r="J86" s="45">
        <f t="shared" si="33"/>
        <v>21.025301220000003</v>
      </c>
      <c r="K86" s="44">
        <f t="shared" si="34"/>
        <v>20.962225316340003</v>
      </c>
      <c r="L86" s="44">
        <f t="shared" si="49"/>
        <v>20.899338640390983</v>
      </c>
      <c r="M86" s="44">
        <f t="shared" si="49"/>
        <v>20.83664062446981</v>
      </c>
      <c r="N86" s="44">
        <f t="shared" si="42"/>
        <v>20.7741307025964</v>
      </c>
      <c r="O86" s="44">
        <f t="shared" si="43"/>
        <v>20.71180831048861</v>
      </c>
      <c r="P86" s="44">
        <f t="shared" si="44"/>
        <v>20.64967288555715</v>
      </c>
      <c r="Q86" s="44">
        <f t="shared" si="36"/>
        <v>20.64967288555715</v>
      </c>
      <c r="R86" s="44">
        <f t="shared" si="50"/>
        <v>20.58772386690048</v>
      </c>
      <c r="S86" s="44">
        <f t="shared" si="46"/>
        <v>20.525960695299776</v>
      </c>
      <c r="T86" s="44">
        <f t="shared" si="46"/>
        <v>20.464382813213877</v>
      </c>
      <c r="U86" s="44">
        <f t="shared" si="46"/>
        <v>20.402989664774235</v>
      </c>
      <c r="V86" s="44">
        <f t="shared" si="46"/>
        <v>20.341780695779914</v>
      </c>
      <c r="W86" s="38">
        <v>1</v>
      </c>
      <c r="X86" s="42">
        <v>60</v>
      </c>
    </row>
    <row r="87" spans="1:24" ht="12.75">
      <c r="A87" s="38">
        <f t="shared" si="52"/>
        <v>76</v>
      </c>
      <c r="B87" s="41" t="s">
        <v>216</v>
      </c>
      <c r="C87" s="41" t="s">
        <v>213</v>
      </c>
      <c r="D87" s="38">
        <v>1989</v>
      </c>
      <c r="E87" s="42">
        <v>14</v>
      </c>
      <c r="F87" s="42">
        <v>1</v>
      </c>
      <c r="G87" s="44">
        <f t="shared" si="32"/>
        <v>0.98</v>
      </c>
      <c r="H87" s="44">
        <f t="shared" si="51"/>
        <v>0.9702</v>
      </c>
      <c r="I87" s="44">
        <f t="shared" si="51"/>
        <v>0.9604979999999999</v>
      </c>
      <c r="J87" s="45">
        <f t="shared" si="33"/>
        <v>0.9556955099999999</v>
      </c>
      <c r="K87" s="44">
        <f t="shared" si="34"/>
        <v>0.9528284234699999</v>
      </c>
      <c r="L87" s="44">
        <f t="shared" si="49"/>
        <v>0.9499699381995899</v>
      </c>
      <c r="M87" s="44">
        <f t="shared" si="49"/>
        <v>0.9471200283849912</v>
      </c>
      <c r="N87" s="44">
        <f t="shared" si="42"/>
        <v>0.9442786682998363</v>
      </c>
      <c r="O87" s="44">
        <f t="shared" si="43"/>
        <v>0.9414458322949367</v>
      </c>
      <c r="P87" s="44">
        <f t="shared" si="44"/>
        <v>0.938621494798052</v>
      </c>
      <c r="Q87" s="44">
        <f t="shared" si="36"/>
        <v>0.938621494798052</v>
      </c>
      <c r="R87" s="44">
        <f t="shared" si="50"/>
        <v>0.9358056303136578</v>
      </c>
      <c r="S87" s="44">
        <f t="shared" si="46"/>
        <v>0.9329982134227168</v>
      </c>
      <c r="T87" s="44">
        <f t="shared" si="46"/>
        <v>0.9301992187824487</v>
      </c>
      <c r="U87" s="44">
        <f t="shared" si="46"/>
        <v>0.9274086211261015</v>
      </c>
      <c r="V87" s="44">
        <f t="shared" si="46"/>
        <v>0.9246263952627232</v>
      </c>
      <c r="W87" s="38"/>
      <c r="X87" s="42">
        <v>10</v>
      </c>
    </row>
    <row r="88" spans="1:24" ht="12.75">
      <c r="A88" s="38"/>
      <c r="B88" s="40" t="s">
        <v>217</v>
      </c>
      <c r="C88" s="41"/>
      <c r="D88" s="38"/>
      <c r="E88" s="42"/>
      <c r="F88" s="42"/>
      <c r="G88" s="44">
        <f t="shared" si="32"/>
        <v>0</v>
      </c>
      <c r="H88" s="44"/>
      <c r="I88" s="44">
        <f t="shared" si="51"/>
        <v>0</v>
      </c>
      <c r="J88" s="45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38"/>
      <c r="X88" s="42"/>
    </row>
    <row r="89" spans="1:24" ht="12.75">
      <c r="A89" s="38">
        <v>77</v>
      </c>
      <c r="B89" s="41" t="s">
        <v>218</v>
      </c>
      <c r="C89" s="41" t="s">
        <v>219</v>
      </c>
      <c r="D89" s="38">
        <v>1975</v>
      </c>
      <c r="E89" s="42">
        <v>383</v>
      </c>
      <c r="F89" s="42">
        <v>125</v>
      </c>
      <c r="G89" s="44">
        <f t="shared" si="32"/>
        <v>122.5</v>
      </c>
      <c r="H89" s="44">
        <f t="shared" si="51"/>
        <v>121.275</v>
      </c>
      <c r="I89" s="44">
        <f t="shared" si="51"/>
        <v>120.06225</v>
      </c>
      <c r="J89" s="45">
        <f t="shared" si="33"/>
        <v>119.46193875</v>
      </c>
      <c r="K89" s="44">
        <f t="shared" si="34"/>
        <v>119.10355293375</v>
      </c>
      <c r="L89" s="44">
        <f aca="true" t="shared" si="53" ref="L89:M93">SUM(K89*99.7)/100</f>
        <v>118.74624227494874</v>
      </c>
      <c r="M89" s="44">
        <f t="shared" si="53"/>
        <v>118.3900035481239</v>
      </c>
      <c r="N89" s="44">
        <f t="shared" si="42"/>
        <v>118.03483353747953</v>
      </c>
      <c r="O89" s="44">
        <f t="shared" si="43"/>
        <v>117.68072903686709</v>
      </c>
      <c r="P89" s="44">
        <f t="shared" si="44"/>
        <v>117.3276868497565</v>
      </c>
      <c r="Q89" s="44">
        <f t="shared" si="36"/>
        <v>117.3276868497565</v>
      </c>
      <c r="R89" s="44">
        <f aca="true" t="shared" si="54" ref="R89:R94">(Q89*99.7)/100</f>
        <v>116.97570378920723</v>
      </c>
      <c r="S89" s="44">
        <f t="shared" si="46"/>
        <v>116.62477667783962</v>
      </c>
      <c r="T89" s="44">
        <f t="shared" si="46"/>
        <v>116.2749023478061</v>
      </c>
      <c r="U89" s="44">
        <f t="shared" si="46"/>
        <v>115.92607764076268</v>
      </c>
      <c r="V89" s="44">
        <f t="shared" si="46"/>
        <v>115.5782994078404</v>
      </c>
      <c r="W89" s="38">
        <v>2</v>
      </c>
      <c r="X89" s="42">
        <v>2000</v>
      </c>
    </row>
    <row r="90" spans="1:24" ht="12.75">
      <c r="A90" s="38">
        <f t="shared" si="52"/>
        <v>78</v>
      </c>
      <c r="B90" s="41" t="s">
        <v>220</v>
      </c>
      <c r="C90" s="41" t="s">
        <v>221</v>
      </c>
      <c r="D90" s="38">
        <v>1975</v>
      </c>
      <c r="E90" s="42">
        <v>21</v>
      </c>
      <c r="F90" s="42">
        <v>9</v>
      </c>
      <c r="G90" s="44">
        <f t="shared" si="32"/>
        <v>8.82</v>
      </c>
      <c r="H90" s="44">
        <f t="shared" si="51"/>
        <v>8.7318</v>
      </c>
      <c r="I90" s="44">
        <f t="shared" si="51"/>
        <v>8.644482</v>
      </c>
      <c r="J90" s="45">
        <f t="shared" si="33"/>
        <v>8.60125959</v>
      </c>
      <c r="K90" s="44">
        <f t="shared" si="34"/>
        <v>8.57545581123</v>
      </c>
      <c r="L90" s="44">
        <f t="shared" si="53"/>
        <v>8.549729443796311</v>
      </c>
      <c r="M90" s="44">
        <f t="shared" si="53"/>
        <v>8.524080255464922</v>
      </c>
      <c r="N90" s="44">
        <f t="shared" si="42"/>
        <v>8.498508014698528</v>
      </c>
      <c r="O90" s="44">
        <f t="shared" si="43"/>
        <v>8.473012490654433</v>
      </c>
      <c r="P90" s="44">
        <f t="shared" si="44"/>
        <v>8.44759345318247</v>
      </c>
      <c r="Q90" s="44">
        <f t="shared" si="36"/>
        <v>8.44759345318247</v>
      </c>
      <c r="R90" s="44">
        <f t="shared" si="54"/>
        <v>8.422250672822923</v>
      </c>
      <c r="S90" s="44">
        <f t="shared" si="46"/>
        <v>8.396983920804454</v>
      </c>
      <c r="T90" s="44">
        <f t="shared" si="46"/>
        <v>8.37179296904204</v>
      </c>
      <c r="U90" s="44">
        <f t="shared" si="46"/>
        <v>8.346677590134915</v>
      </c>
      <c r="V90" s="44">
        <f t="shared" si="46"/>
        <v>8.32163755736451</v>
      </c>
      <c r="W90" s="38"/>
      <c r="X90" s="42">
        <v>70</v>
      </c>
    </row>
    <row r="91" spans="1:24" ht="12.75">
      <c r="A91" s="38">
        <f t="shared" si="52"/>
        <v>79</v>
      </c>
      <c r="B91" s="41" t="s">
        <v>222</v>
      </c>
      <c r="C91" s="41" t="s">
        <v>223</v>
      </c>
      <c r="D91" s="38">
        <v>1975</v>
      </c>
      <c r="E91" s="42">
        <v>39</v>
      </c>
      <c r="F91" s="42">
        <v>22</v>
      </c>
      <c r="G91" s="44">
        <f t="shared" si="32"/>
        <v>21.56</v>
      </c>
      <c r="H91" s="44">
        <f t="shared" si="51"/>
        <v>21.3444</v>
      </c>
      <c r="I91" s="44">
        <f t="shared" si="51"/>
        <v>21.130956</v>
      </c>
      <c r="J91" s="45">
        <f t="shared" si="33"/>
        <v>21.025301220000003</v>
      </c>
      <c r="K91" s="44">
        <f t="shared" si="34"/>
        <v>20.962225316340003</v>
      </c>
      <c r="L91" s="44">
        <f t="shared" si="53"/>
        <v>20.899338640390983</v>
      </c>
      <c r="M91" s="44">
        <f t="shared" si="53"/>
        <v>20.83664062446981</v>
      </c>
      <c r="N91" s="44">
        <f t="shared" si="42"/>
        <v>20.7741307025964</v>
      </c>
      <c r="O91" s="44">
        <f t="shared" si="43"/>
        <v>20.71180831048861</v>
      </c>
      <c r="P91" s="44">
        <f t="shared" si="44"/>
        <v>20.64967288555715</v>
      </c>
      <c r="Q91" s="44">
        <f t="shared" si="36"/>
        <v>20.64967288555715</v>
      </c>
      <c r="R91" s="44">
        <f t="shared" si="54"/>
        <v>20.58772386690048</v>
      </c>
      <c r="S91" s="44">
        <f t="shared" si="46"/>
        <v>20.525960695299776</v>
      </c>
      <c r="T91" s="44">
        <f t="shared" si="46"/>
        <v>20.464382813213877</v>
      </c>
      <c r="U91" s="44">
        <f t="shared" si="46"/>
        <v>20.402989664774235</v>
      </c>
      <c r="V91" s="44">
        <f t="shared" si="46"/>
        <v>20.341780695779914</v>
      </c>
      <c r="W91" s="38">
        <v>1</v>
      </c>
      <c r="X91" s="42">
        <v>68</v>
      </c>
    </row>
    <row r="92" spans="1:24" ht="12.75">
      <c r="A92" s="38">
        <f t="shared" si="52"/>
        <v>80</v>
      </c>
      <c r="B92" s="41" t="s">
        <v>224</v>
      </c>
      <c r="C92" s="41" t="s">
        <v>225</v>
      </c>
      <c r="D92" s="38">
        <v>1993</v>
      </c>
      <c r="E92" s="42">
        <v>852</v>
      </c>
      <c r="F92" s="42">
        <v>553</v>
      </c>
      <c r="G92" s="44">
        <f t="shared" si="32"/>
        <v>541.94</v>
      </c>
      <c r="H92" s="44">
        <f aca="true" t="shared" si="55" ref="H92:I106">(G92*99)/100</f>
        <v>536.5206000000001</v>
      </c>
      <c r="I92" s="44">
        <f t="shared" si="55"/>
        <v>531.1553940000001</v>
      </c>
      <c r="J92" s="45">
        <f t="shared" si="33"/>
        <v>528.4996170300001</v>
      </c>
      <c r="K92" s="44">
        <f t="shared" si="34"/>
        <v>526.91411817891</v>
      </c>
      <c r="L92" s="44">
        <f t="shared" si="53"/>
        <v>525.3333758243733</v>
      </c>
      <c r="M92" s="44">
        <f t="shared" si="53"/>
        <v>523.7573756969002</v>
      </c>
      <c r="N92" s="44">
        <f t="shared" si="42"/>
        <v>522.1861035698096</v>
      </c>
      <c r="O92" s="44">
        <f t="shared" si="43"/>
        <v>520.6195452591002</v>
      </c>
      <c r="P92" s="44">
        <f t="shared" si="44"/>
        <v>519.0576866233229</v>
      </c>
      <c r="Q92" s="44">
        <f t="shared" si="36"/>
        <v>519.0576866233229</v>
      </c>
      <c r="R92" s="44">
        <f t="shared" si="54"/>
        <v>517.500513563453</v>
      </c>
      <c r="S92" s="44">
        <f t="shared" si="46"/>
        <v>515.9480120227627</v>
      </c>
      <c r="T92" s="44">
        <f t="shared" si="46"/>
        <v>514.4001679866943</v>
      </c>
      <c r="U92" s="44">
        <f t="shared" si="46"/>
        <v>512.8569674827343</v>
      </c>
      <c r="V92" s="44">
        <f t="shared" si="46"/>
        <v>511.31839658028605</v>
      </c>
      <c r="W92" s="38">
        <v>1</v>
      </c>
      <c r="X92" s="42">
        <v>800</v>
      </c>
    </row>
    <row r="93" spans="1:24" ht="12.75">
      <c r="A93" s="38">
        <f t="shared" si="52"/>
        <v>81</v>
      </c>
      <c r="B93" s="41" t="s">
        <v>226</v>
      </c>
      <c r="C93" s="41" t="s">
        <v>227</v>
      </c>
      <c r="D93" s="38">
        <v>1999</v>
      </c>
      <c r="E93" s="42">
        <v>5</v>
      </c>
      <c r="F93" s="42">
        <v>3</v>
      </c>
      <c r="G93" s="44">
        <f t="shared" si="32"/>
        <v>2.94</v>
      </c>
      <c r="H93" s="44">
        <f t="shared" si="55"/>
        <v>2.9106</v>
      </c>
      <c r="I93" s="44">
        <f t="shared" si="55"/>
        <v>2.881494</v>
      </c>
      <c r="J93" s="45">
        <f t="shared" si="33"/>
        <v>2.8670865300000004</v>
      </c>
      <c r="K93" s="44">
        <f t="shared" si="34"/>
        <v>2.8584852704100006</v>
      </c>
      <c r="L93" s="44">
        <f t="shared" si="53"/>
        <v>2.8499098145987705</v>
      </c>
      <c r="M93" s="44">
        <f t="shared" si="53"/>
        <v>2.8413600851549745</v>
      </c>
      <c r="N93" s="44">
        <f t="shared" si="42"/>
        <v>2.8328360048995096</v>
      </c>
      <c r="O93" s="44">
        <f t="shared" si="43"/>
        <v>2.824337496884811</v>
      </c>
      <c r="P93" s="44">
        <f t="shared" si="44"/>
        <v>2.8158644843941567</v>
      </c>
      <c r="Q93" s="44">
        <f t="shared" si="36"/>
        <v>2.8158644843941567</v>
      </c>
      <c r="R93" s="44">
        <f t="shared" si="54"/>
        <v>2.8074168909409742</v>
      </c>
      <c r="S93" s="44">
        <f t="shared" si="46"/>
        <v>2.798994640268152</v>
      </c>
      <c r="T93" s="44">
        <f t="shared" si="46"/>
        <v>2.790597656347347</v>
      </c>
      <c r="U93" s="44">
        <f t="shared" si="46"/>
        <v>2.7822258633783052</v>
      </c>
      <c r="V93" s="44">
        <f t="shared" si="46"/>
        <v>2.7738791857881706</v>
      </c>
      <c r="W93" s="38">
        <v>1</v>
      </c>
      <c r="X93" s="42">
        <v>40</v>
      </c>
    </row>
    <row r="94" spans="1:24" ht="12.75">
      <c r="A94" s="38">
        <f t="shared" si="52"/>
        <v>82</v>
      </c>
      <c r="B94" s="41" t="s">
        <v>228</v>
      </c>
      <c r="C94" s="41" t="s">
        <v>225</v>
      </c>
      <c r="D94" s="38">
        <v>1965</v>
      </c>
      <c r="E94" s="42">
        <v>852</v>
      </c>
      <c r="F94" s="42">
        <v>553</v>
      </c>
      <c r="G94" s="44">
        <f aca="true" t="shared" si="56" ref="G94:G154">(F94*98)/100</f>
        <v>541.94</v>
      </c>
      <c r="H94" s="44">
        <f t="shared" si="55"/>
        <v>536.5206000000001</v>
      </c>
      <c r="I94" s="44">
        <f t="shared" si="55"/>
        <v>531.1553940000001</v>
      </c>
      <c r="J94" s="45">
        <f aca="true" t="shared" si="57" ref="J94:J154">(I94*99.5)/100</f>
        <v>528.4996170300001</v>
      </c>
      <c r="K94" s="44">
        <f aca="true" t="shared" si="58" ref="K94:K154">(J94*99.7)/100</f>
        <v>526.91411817891</v>
      </c>
      <c r="L94" s="44">
        <f aca="true" t="shared" si="59" ref="L94:M154">SUM(K94*99.7)/100</f>
        <v>525.3333758243733</v>
      </c>
      <c r="M94" s="44">
        <f t="shared" si="59"/>
        <v>523.7573756969002</v>
      </c>
      <c r="N94" s="44">
        <f t="shared" si="42"/>
        <v>522.1861035698096</v>
      </c>
      <c r="O94" s="44">
        <f t="shared" si="43"/>
        <v>520.6195452591002</v>
      </c>
      <c r="P94" s="44">
        <f t="shared" si="44"/>
        <v>519.0576866233229</v>
      </c>
      <c r="Q94" s="44">
        <f t="shared" si="36"/>
        <v>519.0576866233229</v>
      </c>
      <c r="R94" s="44">
        <f t="shared" si="54"/>
        <v>517.500513563453</v>
      </c>
      <c r="S94" s="44">
        <f t="shared" si="46"/>
        <v>515.9480120227627</v>
      </c>
      <c r="T94" s="44">
        <f t="shared" si="46"/>
        <v>514.4001679866943</v>
      </c>
      <c r="U94" s="44">
        <f t="shared" si="46"/>
        <v>512.8569674827343</v>
      </c>
      <c r="V94" s="44">
        <f t="shared" si="46"/>
        <v>511.31839658028605</v>
      </c>
      <c r="W94" s="38">
        <v>1</v>
      </c>
      <c r="X94" s="42">
        <v>290</v>
      </c>
    </row>
    <row r="95" spans="1:24" ht="12.75">
      <c r="A95" s="38">
        <f t="shared" si="52"/>
        <v>83</v>
      </c>
      <c r="B95" s="41" t="s">
        <v>229</v>
      </c>
      <c r="C95" s="41" t="s">
        <v>230</v>
      </c>
      <c r="D95" s="38">
        <v>1941</v>
      </c>
      <c r="E95" s="42">
        <v>113</v>
      </c>
      <c r="F95" s="42">
        <v>0</v>
      </c>
      <c r="G95" s="44">
        <f t="shared" si="56"/>
        <v>0</v>
      </c>
      <c r="H95" s="44">
        <f t="shared" si="55"/>
        <v>0</v>
      </c>
      <c r="I95" s="44">
        <f t="shared" si="55"/>
        <v>0</v>
      </c>
      <c r="J95" s="45">
        <f t="shared" si="57"/>
        <v>0</v>
      </c>
      <c r="K95" s="44">
        <f t="shared" si="58"/>
        <v>0</v>
      </c>
      <c r="L95" s="44">
        <f t="shared" si="59"/>
        <v>0</v>
      </c>
      <c r="M95" s="44">
        <f t="shared" si="59"/>
        <v>0</v>
      </c>
      <c r="N95" s="44">
        <f t="shared" si="42"/>
        <v>0</v>
      </c>
      <c r="O95" s="44">
        <f t="shared" si="43"/>
        <v>0</v>
      </c>
      <c r="P95" s="44">
        <f t="shared" si="44"/>
        <v>0</v>
      </c>
      <c r="Q95" s="44">
        <f aca="true" t="shared" si="60" ref="Q95:Q155">(O95*99.7)/100</f>
        <v>0</v>
      </c>
      <c r="R95" s="44">
        <f aca="true" t="shared" si="61" ref="R95:R155">(Q95*99.7)/100</f>
        <v>0</v>
      </c>
      <c r="S95" s="44">
        <f t="shared" si="46"/>
        <v>0</v>
      </c>
      <c r="T95" s="44">
        <f t="shared" si="46"/>
        <v>0</v>
      </c>
      <c r="U95" s="44">
        <f t="shared" si="46"/>
        <v>0</v>
      </c>
      <c r="V95" s="44">
        <f t="shared" si="46"/>
        <v>0</v>
      </c>
      <c r="W95" s="38">
        <v>1</v>
      </c>
      <c r="X95" s="42">
        <v>247</v>
      </c>
    </row>
    <row r="96" spans="1:24" ht="12.75">
      <c r="A96" s="38"/>
      <c r="B96" s="46" t="s">
        <v>231</v>
      </c>
      <c r="C96" s="41"/>
      <c r="D96" s="38"/>
      <c r="E96" s="42"/>
      <c r="F96" s="42"/>
      <c r="G96" s="44">
        <f t="shared" si="56"/>
        <v>0</v>
      </c>
      <c r="H96" s="44"/>
      <c r="I96" s="44"/>
      <c r="J96" s="45"/>
      <c r="K96" s="44"/>
      <c r="L96" s="44">
        <f t="shared" si="59"/>
        <v>0</v>
      </c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38"/>
      <c r="X96" s="42"/>
    </row>
    <row r="97" spans="1:24" ht="12.75">
      <c r="A97" s="38">
        <v>84</v>
      </c>
      <c r="B97" s="41" t="s">
        <v>232</v>
      </c>
      <c r="C97" s="41" t="s">
        <v>233</v>
      </c>
      <c r="D97" s="38">
        <v>1969</v>
      </c>
      <c r="E97" s="42">
        <v>4807</v>
      </c>
      <c r="F97" s="42">
        <v>3076</v>
      </c>
      <c r="G97" s="44">
        <f t="shared" si="56"/>
        <v>3014.48</v>
      </c>
      <c r="H97" s="44">
        <f t="shared" si="55"/>
        <v>2984.3352</v>
      </c>
      <c r="I97" s="44">
        <f t="shared" si="55"/>
        <v>2954.4918479999997</v>
      </c>
      <c r="J97" s="45">
        <f t="shared" si="57"/>
        <v>2939.719388759999</v>
      </c>
      <c r="K97" s="44">
        <f t="shared" si="58"/>
        <v>2930.9002305937192</v>
      </c>
      <c r="L97" s="44">
        <f t="shared" si="59"/>
        <v>2922.1075299019385</v>
      </c>
      <c r="M97" s="44">
        <f t="shared" si="59"/>
        <v>2913.3412073122327</v>
      </c>
      <c r="N97" s="44">
        <f t="shared" si="42"/>
        <v>2904.6011836902962</v>
      </c>
      <c r="O97" s="44">
        <f t="shared" si="43"/>
        <v>2895.887380139225</v>
      </c>
      <c r="P97" s="44">
        <f t="shared" si="44"/>
        <v>2887.1997179988075</v>
      </c>
      <c r="Q97" s="44">
        <f t="shared" si="60"/>
        <v>2887.1997179988075</v>
      </c>
      <c r="R97" s="44">
        <f t="shared" si="61"/>
        <v>2878.538118844811</v>
      </c>
      <c r="S97" s="44">
        <f t="shared" si="46"/>
        <v>2869.9025044882765</v>
      </c>
      <c r="T97" s="44">
        <f t="shared" si="46"/>
        <v>2861.292796974812</v>
      </c>
      <c r="U97" s="44">
        <f t="shared" si="46"/>
        <v>2852.7089185838877</v>
      </c>
      <c r="V97" s="44">
        <f t="shared" si="46"/>
        <v>2844.150791828136</v>
      </c>
      <c r="W97" s="38">
        <v>3</v>
      </c>
      <c r="X97" s="42">
        <v>1675.7</v>
      </c>
    </row>
    <row r="98" spans="1:24" ht="12.75">
      <c r="A98" s="38">
        <f t="shared" si="52"/>
        <v>85</v>
      </c>
      <c r="B98" s="41" t="s">
        <v>234</v>
      </c>
      <c r="C98" s="41" t="s">
        <v>235</v>
      </c>
      <c r="D98" s="38">
        <v>1994</v>
      </c>
      <c r="E98" s="42">
        <v>4274</v>
      </c>
      <c r="F98" s="42">
        <v>3671</v>
      </c>
      <c r="G98" s="44">
        <f t="shared" si="56"/>
        <v>3597.58</v>
      </c>
      <c r="H98" s="44">
        <f t="shared" si="55"/>
        <v>3561.6041999999998</v>
      </c>
      <c r="I98" s="44">
        <f t="shared" si="55"/>
        <v>3525.9881579999997</v>
      </c>
      <c r="J98" s="45">
        <f t="shared" si="57"/>
        <v>3508.3582172099996</v>
      </c>
      <c r="K98" s="44">
        <f t="shared" si="58"/>
        <v>3497.833142558369</v>
      </c>
      <c r="L98" s="44">
        <f t="shared" si="59"/>
        <v>3487.339643130694</v>
      </c>
      <c r="M98" s="44">
        <f t="shared" si="59"/>
        <v>3476.877624201302</v>
      </c>
      <c r="N98" s="44">
        <f t="shared" si="42"/>
        <v>3466.4469913286975</v>
      </c>
      <c r="O98" s="44">
        <f t="shared" si="43"/>
        <v>3456.047650354712</v>
      </c>
      <c r="P98" s="44">
        <f t="shared" si="44"/>
        <v>3445.6795074036477</v>
      </c>
      <c r="Q98" s="44">
        <f t="shared" si="60"/>
        <v>3445.6795074036477</v>
      </c>
      <c r="R98" s="44">
        <f t="shared" si="61"/>
        <v>3435.342468881437</v>
      </c>
      <c r="S98" s="44">
        <f t="shared" si="46"/>
        <v>3425.036441474793</v>
      </c>
      <c r="T98" s="44">
        <f t="shared" si="46"/>
        <v>3414.761332150368</v>
      </c>
      <c r="U98" s="44">
        <f t="shared" si="46"/>
        <v>3404.5170481539176</v>
      </c>
      <c r="V98" s="44">
        <f t="shared" si="46"/>
        <v>3394.303497009456</v>
      </c>
      <c r="W98" s="38">
        <v>3</v>
      </c>
      <c r="X98" s="42">
        <v>1619.2</v>
      </c>
    </row>
    <row r="99" spans="1:24" ht="12.75">
      <c r="A99" s="38">
        <f t="shared" si="52"/>
        <v>86</v>
      </c>
      <c r="B99" s="41" t="s">
        <v>236</v>
      </c>
      <c r="C99" s="41" t="s">
        <v>237</v>
      </c>
      <c r="D99" s="38">
        <v>1985</v>
      </c>
      <c r="E99" s="42">
        <v>122</v>
      </c>
      <c r="F99" s="42">
        <v>96</v>
      </c>
      <c r="G99" s="44">
        <f t="shared" si="56"/>
        <v>94.08</v>
      </c>
      <c r="H99" s="44">
        <f t="shared" si="55"/>
        <v>93.1392</v>
      </c>
      <c r="I99" s="44">
        <f t="shared" si="55"/>
        <v>92.207808</v>
      </c>
      <c r="J99" s="45">
        <f t="shared" si="57"/>
        <v>91.74676896000001</v>
      </c>
      <c r="K99" s="44">
        <f t="shared" si="58"/>
        <v>91.47152865312002</v>
      </c>
      <c r="L99" s="44">
        <f t="shared" si="59"/>
        <v>91.19711406716065</v>
      </c>
      <c r="M99" s="44">
        <f t="shared" si="59"/>
        <v>90.92352272495918</v>
      </c>
      <c r="N99" s="44">
        <f t="shared" si="42"/>
        <v>90.6507521567843</v>
      </c>
      <c r="O99" s="44">
        <f t="shared" si="43"/>
        <v>90.37879990031395</v>
      </c>
      <c r="P99" s="44">
        <f t="shared" si="44"/>
        <v>90.10766350061301</v>
      </c>
      <c r="Q99" s="44">
        <f t="shared" si="60"/>
        <v>90.10766350061301</v>
      </c>
      <c r="R99" s="44">
        <f t="shared" si="61"/>
        <v>89.83734051011118</v>
      </c>
      <c r="S99" s="44">
        <f t="shared" si="46"/>
        <v>89.56782848858086</v>
      </c>
      <c r="T99" s="44">
        <f t="shared" si="46"/>
        <v>89.29912500311511</v>
      </c>
      <c r="U99" s="44">
        <f t="shared" si="46"/>
        <v>89.03122762810577</v>
      </c>
      <c r="V99" s="44">
        <f t="shared" si="46"/>
        <v>88.76413394522146</v>
      </c>
      <c r="W99" s="38">
        <v>2</v>
      </c>
      <c r="X99" s="42">
        <v>300</v>
      </c>
    </row>
    <row r="100" spans="1:24" ht="12.75">
      <c r="A100" s="38">
        <f t="shared" si="52"/>
        <v>87</v>
      </c>
      <c r="B100" s="41" t="s">
        <v>238</v>
      </c>
      <c r="C100" s="41" t="s">
        <v>235</v>
      </c>
      <c r="D100" s="38">
        <v>1987</v>
      </c>
      <c r="E100" s="42">
        <v>210</v>
      </c>
      <c r="F100" s="42">
        <v>115</v>
      </c>
      <c r="G100" s="44">
        <f t="shared" si="56"/>
        <v>112.7</v>
      </c>
      <c r="H100" s="44">
        <f t="shared" si="55"/>
        <v>111.57300000000001</v>
      </c>
      <c r="I100" s="44">
        <f t="shared" si="55"/>
        <v>110.45727000000001</v>
      </c>
      <c r="J100" s="45">
        <f t="shared" si="57"/>
        <v>109.90498365000002</v>
      </c>
      <c r="K100" s="44">
        <f t="shared" si="58"/>
        <v>109.57526869905003</v>
      </c>
      <c r="L100" s="44">
        <f t="shared" si="59"/>
        <v>109.24654289295287</v>
      </c>
      <c r="M100" s="44">
        <f t="shared" si="59"/>
        <v>108.918803264274</v>
      </c>
      <c r="N100" s="44">
        <f t="shared" si="42"/>
        <v>108.59204685448118</v>
      </c>
      <c r="O100" s="44">
        <f t="shared" si="43"/>
        <v>108.26627071391775</v>
      </c>
      <c r="P100" s="44">
        <f t="shared" si="44"/>
        <v>107.941471901776</v>
      </c>
      <c r="Q100" s="44">
        <f t="shared" si="60"/>
        <v>107.941471901776</v>
      </c>
      <c r="R100" s="44">
        <f t="shared" si="61"/>
        <v>107.61764748607067</v>
      </c>
      <c r="S100" s="44">
        <f t="shared" si="46"/>
        <v>107.29479454361245</v>
      </c>
      <c r="T100" s="44">
        <f t="shared" si="46"/>
        <v>106.97291015998162</v>
      </c>
      <c r="U100" s="44">
        <f t="shared" si="46"/>
        <v>106.65199142950169</v>
      </c>
      <c r="V100" s="44">
        <f t="shared" si="46"/>
        <v>106.33203545521319</v>
      </c>
      <c r="W100" s="38">
        <v>1</v>
      </c>
      <c r="X100" s="42">
        <v>104</v>
      </c>
    </row>
    <row r="101" spans="1:24" ht="12.75">
      <c r="A101" s="38">
        <f t="shared" si="52"/>
        <v>88</v>
      </c>
      <c r="B101" s="41" t="s">
        <v>239</v>
      </c>
      <c r="C101" s="41" t="s">
        <v>235</v>
      </c>
      <c r="D101" s="38">
        <v>1969</v>
      </c>
      <c r="E101" s="42">
        <v>499</v>
      </c>
      <c r="F101" s="42">
        <v>47</v>
      </c>
      <c r="G101" s="44">
        <f t="shared" si="56"/>
        <v>46.06</v>
      </c>
      <c r="H101" s="44">
        <f t="shared" si="55"/>
        <v>45.5994</v>
      </c>
      <c r="I101" s="44">
        <f t="shared" si="55"/>
        <v>45.143406000000006</v>
      </c>
      <c r="J101" s="45">
        <f t="shared" si="57"/>
        <v>44.91768897000001</v>
      </c>
      <c r="K101" s="44">
        <f t="shared" si="58"/>
        <v>44.782935903090014</v>
      </c>
      <c r="L101" s="44">
        <f t="shared" si="59"/>
        <v>44.64858709538075</v>
      </c>
      <c r="M101" s="44">
        <f t="shared" si="59"/>
        <v>44.514641334094605</v>
      </c>
      <c r="N101" s="44">
        <f t="shared" si="42"/>
        <v>44.38109741009232</v>
      </c>
      <c r="O101" s="44">
        <f t="shared" si="43"/>
        <v>44.247954117862044</v>
      </c>
      <c r="P101" s="44">
        <f t="shared" si="44"/>
        <v>44.11521025550846</v>
      </c>
      <c r="Q101" s="44">
        <f t="shared" si="60"/>
        <v>44.11521025550846</v>
      </c>
      <c r="R101" s="44">
        <f t="shared" si="61"/>
        <v>43.982864624741936</v>
      </c>
      <c r="S101" s="44">
        <f t="shared" si="46"/>
        <v>43.85091603086771</v>
      </c>
      <c r="T101" s="44">
        <f t="shared" si="46"/>
        <v>43.719363282775106</v>
      </c>
      <c r="U101" s="44">
        <f t="shared" si="46"/>
        <v>43.58820519292678</v>
      </c>
      <c r="V101" s="44">
        <f t="shared" si="46"/>
        <v>43.457440577347995</v>
      </c>
      <c r="W101" s="38">
        <v>1</v>
      </c>
      <c r="X101" s="42">
        <v>381</v>
      </c>
    </row>
    <row r="102" spans="1:24" ht="12.75">
      <c r="A102" s="38">
        <f t="shared" si="52"/>
        <v>89</v>
      </c>
      <c r="B102" s="41" t="s">
        <v>240</v>
      </c>
      <c r="C102" s="41" t="s">
        <v>241</v>
      </c>
      <c r="D102" s="38">
        <v>1996</v>
      </c>
      <c r="E102" s="42">
        <v>4229</v>
      </c>
      <c r="F102" s="42">
        <v>3890</v>
      </c>
      <c r="G102" s="44">
        <f t="shared" si="56"/>
        <v>3812.2</v>
      </c>
      <c r="H102" s="44">
        <f t="shared" si="55"/>
        <v>3774.078</v>
      </c>
      <c r="I102" s="44">
        <f t="shared" si="55"/>
        <v>3736.33722</v>
      </c>
      <c r="J102" s="45">
        <f t="shared" si="57"/>
        <v>3717.6555339</v>
      </c>
      <c r="K102" s="44">
        <f t="shared" si="58"/>
        <v>3706.5025672983</v>
      </c>
      <c r="L102" s="44">
        <f t="shared" si="59"/>
        <v>3695.3830595964055</v>
      </c>
      <c r="M102" s="44">
        <f t="shared" si="59"/>
        <v>3684.296910417617</v>
      </c>
      <c r="N102" s="44">
        <f t="shared" si="42"/>
        <v>3673.2440196863645</v>
      </c>
      <c r="O102" s="44">
        <f t="shared" si="43"/>
        <v>3662.224287627306</v>
      </c>
      <c r="P102" s="44">
        <f t="shared" si="44"/>
        <v>3651.237614764424</v>
      </c>
      <c r="Q102" s="44">
        <f t="shared" si="60"/>
        <v>3651.237614764424</v>
      </c>
      <c r="R102" s="44">
        <f t="shared" si="61"/>
        <v>3640.2839019201306</v>
      </c>
      <c r="S102" s="44">
        <f t="shared" si="46"/>
        <v>3629.36305021437</v>
      </c>
      <c r="T102" s="44">
        <f t="shared" si="46"/>
        <v>3618.4749610637273</v>
      </c>
      <c r="U102" s="44">
        <f t="shared" si="46"/>
        <v>3607.619536180536</v>
      </c>
      <c r="V102" s="44">
        <f t="shared" si="46"/>
        <v>3596.796677571995</v>
      </c>
      <c r="W102" s="38">
        <v>2</v>
      </c>
      <c r="X102" s="42">
        <v>374.1</v>
      </c>
    </row>
    <row r="103" spans="1:24" ht="12.75">
      <c r="A103" s="38">
        <f t="shared" si="52"/>
        <v>90</v>
      </c>
      <c r="B103" s="41" t="s">
        <v>242</v>
      </c>
      <c r="C103" s="41" t="s">
        <v>243</v>
      </c>
      <c r="D103" s="38">
        <v>1969</v>
      </c>
      <c r="E103" s="42">
        <v>157</v>
      </c>
      <c r="F103" s="42">
        <v>0</v>
      </c>
      <c r="G103" s="44">
        <f t="shared" si="56"/>
        <v>0</v>
      </c>
      <c r="H103" s="44">
        <f t="shared" si="55"/>
        <v>0</v>
      </c>
      <c r="I103" s="44">
        <f t="shared" si="55"/>
        <v>0</v>
      </c>
      <c r="J103" s="45">
        <f t="shared" si="57"/>
        <v>0</v>
      </c>
      <c r="K103" s="44">
        <f t="shared" si="58"/>
        <v>0</v>
      </c>
      <c r="L103" s="44">
        <f t="shared" si="59"/>
        <v>0</v>
      </c>
      <c r="M103" s="44">
        <f t="shared" si="59"/>
        <v>0</v>
      </c>
      <c r="N103" s="44">
        <f t="shared" si="42"/>
        <v>0</v>
      </c>
      <c r="O103" s="44">
        <f t="shared" si="43"/>
        <v>0</v>
      </c>
      <c r="P103" s="44">
        <f t="shared" si="44"/>
        <v>0</v>
      </c>
      <c r="Q103" s="44">
        <f t="shared" si="60"/>
        <v>0</v>
      </c>
      <c r="R103" s="44">
        <f t="shared" si="61"/>
        <v>0</v>
      </c>
      <c r="S103" s="44">
        <f t="shared" si="46"/>
        <v>0</v>
      </c>
      <c r="T103" s="44">
        <f t="shared" si="46"/>
        <v>0</v>
      </c>
      <c r="U103" s="44">
        <f t="shared" si="46"/>
        <v>0</v>
      </c>
      <c r="V103" s="44">
        <f t="shared" si="46"/>
        <v>0</v>
      </c>
      <c r="W103" s="38">
        <v>2</v>
      </c>
      <c r="X103" s="42">
        <v>12</v>
      </c>
    </row>
    <row r="104" spans="1:24" ht="12.75">
      <c r="A104" s="38">
        <f t="shared" si="52"/>
        <v>91</v>
      </c>
      <c r="B104" s="41" t="s">
        <v>244</v>
      </c>
      <c r="C104" s="41" t="s">
        <v>245</v>
      </c>
      <c r="D104" s="38">
        <v>1969</v>
      </c>
      <c r="E104" s="42">
        <v>64</v>
      </c>
      <c r="F104" s="42">
        <v>0</v>
      </c>
      <c r="G104" s="44">
        <f t="shared" si="56"/>
        <v>0</v>
      </c>
      <c r="H104" s="44">
        <f t="shared" si="55"/>
        <v>0</v>
      </c>
      <c r="I104" s="44">
        <f t="shared" si="55"/>
        <v>0</v>
      </c>
      <c r="J104" s="45">
        <f t="shared" si="57"/>
        <v>0</v>
      </c>
      <c r="K104" s="44">
        <f t="shared" si="58"/>
        <v>0</v>
      </c>
      <c r="L104" s="44">
        <f t="shared" si="59"/>
        <v>0</v>
      </c>
      <c r="M104" s="44">
        <f t="shared" si="59"/>
        <v>0</v>
      </c>
      <c r="N104" s="44">
        <f t="shared" si="42"/>
        <v>0</v>
      </c>
      <c r="O104" s="44">
        <f t="shared" si="43"/>
        <v>0</v>
      </c>
      <c r="P104" s="44">
        <f t="shared" si="44"/>
        <v>0</v>
      </c>
      <c r="Q104" s="44">
        <f t="shared" si="60"/>
        <v>0</v>
      </c>
      <c r="R104" s="44">
        <f t="shared" si="61"/>
        <v>0</v>
      </c>
      <c r="S104" s="44">
        <f t="shared" si="46"/>
        <v>0</v>
      </c>
      <c r="T104" s="44">
        <f t="shared" si="46"/>
        <v>0</v>
      </c>
      <c r="U104" s="44">
        <f t="shared" si="46"/>
        <v>0</v>
      </c>
      <c r="V104" s="44">
        <f t="shared" si="46"/>
        <v>0</v>
      </c>
      <c r="W104" s="38">
        <v>1</v>
      </c>
      <c r="X104" s="42">
        <v>10</v>
      </c>
    </row>
    <row r="105" spans="1:24" ht="12.75">
      <c r="A105" s="38">
        <f t="shared" si="52"/>
        <v>92</v>
      </c>
      <c r="B105" s="41" t="s">
        <v>246</v>
      </c>
      <c r="C105" s="41" t="s">
        <v>235</v>
      </c>
      <c r="D105" s="38">
        <v>1980</v>
      </c>
      <c r="E105" s="42">
        <v>1885</v>
      </c>
      <c r="F105" s="42">
        <v>1395</v>
      </c>
      <c r="G105" s="44">
        <f t="shared" si="56"/>
        <v>1367.1</v>
      </c>
      <c r="H105" s="44">
        <f t="shared" si="55"/>
        <v>1353.4289999999999</v>
      </c>
      <c r="I105" s="44">
        <f t="shared" si="55"/>
        <v>1339.8947099999998</v>
      </c>
      <c r="J105" s="45">
        <f t="shared" si="57"/>
        <v>1333.1952364499998</v>
      </c>
      <c r="K105" s="44">
        <f t="shared" si="58"/>
        <v>1329.1956507406496</v>
      </c>
      <c r="L105" s="44">
        <f t="shared" si="59"/>
        <v>1325.2080637884276</v>
      </c>
      <c r="M105" s="44">
        <f t="shared" si="59"/>
        <v>1321.2324395970625</v>
      </c>
      <c r="N105" s="44">
        <f t="shared" si="42"/>
        <v>1317.2687422782712</v>
      </c>
      <c r="O105" s="44">
        <f t="shared" si="43"/>
        <v>1313.3169360514364</v>
      </c>
      <c r="P105" s="44">
        <f t="shared" si="44"/>
        <v>1309.3769852432822</v>
      </c>
      <c r="Q105" s="44">
        <f t="shared" si="60"/>
        <v>1309.3769852432822</v>
      </c>
      <c r="R105" s="44">
        <f t="shared" si="61"/>
        <v>1305.4488542875524</v>
      </c>
      <c r="S105" s="44">
        <f t="shared" si="46"/>
        <v>1301.5325077246898</v>
      </c>
      <c r="T105" s="44">
        <f t="shared" si="46"/>
        <v>1297.6279102015158</v>
      </c>
      <c r="U105" s="44">
        <f t="shared" si="46"/>
        <v>1293.7350264709112</v>
      </c>
      <c r="V105" s="44">
        <f t="shared" si="46"/>
        <v>1289.8538213914985</v>
      </c>
      <c r="W105" s="38">
        <v>1</v>
      </c>
      <c r="X105" s="42">
        <v>625</v>
      </c>
    </row>
    <row r="106" spans="1:24" ht="12.75">
      <c r="A106" s="38">
        <f t="shared" si="52"/>
        <v>93</v>
      </c>
      <c r="B106" s="41" t="s">
        <v>247</v>
      </c>
      <c r="C106" s="41" t="s">
        <v>248</v>
      </c>
      <c r="D106" s="38">
        <v>1971</v>
      </c>
      <c r="E106" s="42">
        <v>95</v>
      </c>
      <c r="F106" s="42">
        <v>75</v>
      </c>
      <c r="G106" s="44">
        <f t="shared" si="56"/>
        <v>73.5</v>
      </c>
      <c r="H106" s="44">
        <f t="shared" si="55"/>
        <v>72.765</v>
      </c>
      <c r="I106" s="44">
        <f t="shared" si="55"/>
        <v>72.03735</v>
      </c>
      <c r="J106" s="45">
        <f t="shared" si="57"/>
        <v>71.67716325</v>
      </c>
      <c r="K106" s="44">
        <f t="shared" si="58"/>
        <v>71.46213176025002</v>
      </c>
      <c r="L106" s="44">
        <f t="shared" si="59"/>
        <v>71.24774536496926</v>
      </c>
      <c r="M106" s="44">
        <f t="shared" si="59"/>
        <v>71.03400212887435</v>
      </c>
      <c r="N106" s="44">
        <f t="shared" si="42"/>
        <v>70.82090012248773</v>
      </c>
      <c r="O106" s="44">
        <f t="shared" si="43"/>
        <v>70.60843742212028</v>
      </c>
      <c r="P106" s="44">
        <f t="shared" si="44"/>
        <v>70.39661210985392</v>
      </c>
      <c r="Q106" s="44">
        <f t="shared" si="60"/>
        <v>70.39661210985392</v>
      </c>
      <c r="R106" s="44">
        <f t="shared" si="61"/>
        <v>70.18542227352435</v>
      </c>
      <c r="S106" s="44">
        <f t="shared" si="46"/>
        <v>69.97486600670378</v>
      </c>
      <c r="T106" s="44">
        <f t="shared" si="46"/>
        <v>69.76494140868367</v>
      </c>
      <c r="U106" s="44">
        <f t="shared" si="46"/>
        <v>69.55564658445762</v>
      </c>
      <c r="V106" s="44">
        <f t="shared" si="46"/>
        <v>69.34697964470425</v>
      </c>
      <c r="W106" s="38">
        <v>2</v>
      </c>
      <c r="X106" s="42">
        <v>896</v>
      </c>
    </row>
    <row r="107" spans="1:24" ht="12.75">
      <c r="A107" s="38">
        <f t="shared" si="52"/>
        <v>94</v>
      </c>
      <c r="B107" s="41" t="s">
        <v>249</v>
      </c>
      <c r="C107" s="41" t="s">
        <v>250</v>
      </c>
      <c r="D107" s="38">
        <v>1971</v>
      </c>
      <c r="E107" s="42">
        <v>3</v>
      </c>
      <c r="F107" s="42">
        <v>3</v>
      </c>
      <c r="G107" s="44">
        <f t="shared" si="56"/>
        <v>2.94</v>
      </c>
      <c r="H107" s="44">
        <f aca="true" t="shared" si="62" ref="H107:I125">(G107*99)/100</f>
        <v>2.9106</v>
      </c>
      <c r="I107" s="44">
        <f t="shared" si="62"/>
        <v>2.881494</v>
      </c>
      <c r="J107" s="45">
        <f t="shared" si="57"/>
        <v>2.8670865300000004</v>
      </c>
      <c r="K107" s="44">
        <f t="shared" si="58"/>
        <v>2.8584852704100006</v>
      </c>
      <c r="L107" s="44">
        <f t="shared" si="59"/>
        <v>2.8499098145987705</v>
      </c>
      <c r="M107" s="44">
        <f t="shared" si="59"/>
        <v>2.8413600851549745</v>
      </c>
      <c r="N107" s="44">
        <f t="shared" si="42"/>
        <v>2.8328360048995096</v>
      </c>
      <c r="O107" s="44">
        <f t="shared" si="43"/>
        <v>2.824337496884811</v>
      </c>
      <c r="P107" s="44">
        <f t="shared" si="44"/>
        <v>2.8158644843941567</v>
      </c>
      <c r="Q107" s="44">
        <f t="shared" si="60"/>
        <v>2.8158644843941567</v>
      </c>
      <c r="R107" s="44">
        <f t="shared" si="61"/>
        <v>2.8074168909409742</v>
      </c>
      <c r="S107" s="44">
        <f t="shared" si="46"/>
        <v>2.798994640268152</v>
      </c>
      <c r="T107" s="44">
        <f t="shared" si="46"/>
        <v>2.790597656347347</v>
      </c>
      <c r="U107" s="44">
        <f t="shared" si="46"/>
        <v>2.7822258633783052</v>
      </c>
      <c r="V107" s="44">
        <f t="shared" si="46"/>
        <v>2.7738791857881706</v>
      </c>
      <c r="W107" s="38">
        <v>1</v>
      </c>
      <c r="X107" s="42">
        <v>30</v>
      </c>
    </row>
    <row r="108" spans="1:24" ht="12.75">
      <c r="A108" s="38">
        <f t="shared" si="52"/>
        <v>95</v>
      </c>
      <c r="B108" s="41" t="s">
        <v>835</v>
      </c>
      <c r="C108" s="41" t="s">
        <v>728</v>
      </c>
      <c r="D108" s="38">
        <v>1988</v>
      </c>
      <c r="E108" s="42">
        <v>222</v>
      </c>
      <c r="F108" s="42">
        <v>66</v>
      </c>
      <c r="G108" s="44">
        <f>(F108*98)/100</f>
        <v>64.68</v>
      </c>
      <c r="H108" s="44">
        <f aca="true" t="shared" si="63" ref="H108:I110">(G108*99)/100</f>
        <v>64.03320000000001</v>
      </c>
      <c r="I108" s="44">
        <f t="shared" si="63"/>
        <v>63.39286800000001</v>
      </c>
      <c r="J108" s="45">
        <f>(I108*99.5)/100</f>
        <v>63.07590366</v>
      </c>
      <c r="K108" s="44">
        <f>(J108*99.7)/100</f>
        <v>62.88667594902</v>
      </c>
      <c r="L108" s="44">
        <f aca="true" t="shared" si="64" ref="L108:N109">SUM(K108*99.7)/100</f>
        <v>62.698015921172946</v>
      </c>
      <c r="M108" s="44">
        <f t="shared" si="64"/>
        <v>62.50992187340943</v>
      </c>
      <c r="N108" s="44">
        <f t="shared" si="64"/>
        <v>62.32239210778921</v>
      </c>
      <c r="O108" s="44">
        <f aca="true" t="shared" si="65" ref="O108:P110">SUM(N108*99.7)/100</f>
        <v>62.13542493146585</v>
      </c>
      <c r="P108" s="44">
        <f t="shared" si="65"/>
        <v>61.94901865667145</v>
      </c>
      <c r="Q108" s="44">
        <f>(O108*99.7)/100</f>
        <v>61.94901865667145</v>
      </c>
      <c r="R108" s="44">
        <f aca="true" t="shared" si="66" ref="R108:V110">(Q108*99.7)/100</f>
        <v>61.76317160070143</v>
      </c>
      <c r="S108" s="44">
        <f t="shared" si="66"/>
        <v>61.577882085899326</v>
      </c>
      <c r="T108" s="44">
        <f t="shared" si="66"/>
        <v>61.39314843964163</v>
      </c>
      <c r="U108" s="44">
        <f t="shared" si="66"/>
        <v>61.2089689943227</v>
      </c>
      <c r="V108" s="44">
        <f t="shared" si="66"/>
        <v>61.02534208733974</v>
      </c>
      <c r="W108" s="38">
        <v>1</v>
      </c>
      <c r="X108" s="42">
        <v>130</v>
      </c>
    </row>
    <row r="109" spans="1:24" ht="12.75">
      <c r="A109" s="38">
        <f t="shared" si="52"/>
        <v>96</v>
      </c>
      <c r="B109" s="41" t="s">
        <v>836</v>
      </c>
      <c r="C109" s="41" t="s">
        <v>729</v>
      </c>
      <c r="D109" s="38">
        <v>1988</v>
      </c>
      <c r="E109" s="42">
        <v>137</v>
      </c>
      <c r="F109" s="42">
        <v>77</v>
      </c>
      <c r="G109" s="44">
        <f>(F109*98)/100</f>
        <v>75.46</v>
      </c>
      <c r="H109" s="44">
        <f t="shared" si="63"/>
        <v>74.7054</v>
      </c>
      <c r="I109" s="44">
        <f t="shared" si="63"/>
        <v>73.958346</v>
      </c>
      <c r="J109" s="45">
        <f>(I109*99.5)/100</f>
        <v>73.58855427</v>
      </c>
      <c r="K109" s="44">
        <f>(J109*99.7)/100</f>
        <v>73.36778860719001</v>
      </c>
      <c r="L109" s="44">
        <f t="shared" si="64"/>
        <v>73.14768524136844</v>
      </c>
      <c r="M109" s="44">
        <f t="shared" si="64"/>
        <v>72.92824218564434</v>
      </c>
      <c r="N109" s="44">
        <f t="shared" si="64"/>
        <v>72.7094574590874</v>
      </c>
      <c r="O109" s="44">
        <f t="shared" si="65"/>
        <v>72.49132908671014</v>
      </c>
      <c r="P109" s="44">
        <f t="shared" si="65"/>
        <v>72.27385509945002</v>
      </c>
      <c r="Q109" s="44">
        <f>(O109*99.7)/100</f>
        <v>72.27385509945002</v>
      </c>
      <c r="R109" s="44">
        <f t="shared" si="66"/>
        <v>72.05703353415167</v>
      </c>
      <c r="S109" s="44">
        <f t="shared" si="66"/>
        <v>71.84086243354922</v>
      </c>
      <c r="T109" s="44">
        <f t="shared" si="66"/>
        <v>71.62533984624856</v>
      </c>
      <c r="U109" s="44">
        <f t="shared" si="66"/>
        <v>71.41046382670982</v>
      </c>
      <c r="V109" s="44">
        <f t="shared" si="66"/>
        <v>71.19623243522969</v>
      </c>
      <c r="W109" s="38">
        <v>1</v>
      </c>
      <c r="X109" s="42">
        <v>90</v>
      </c>
    </row>
    <row r="110" spans="1:24" ht="12.75">
      <c r="A110" s="38">
        <f t="shared" si="52"/>
        <v>97</v>
      </c>
      <c r="B110" s="41" t="s">
        <v>834</v>
      </c>
      <c r="C110" s="41" t="s">
        <v>727</v>
      </c>
      <c r="D110" s="38">
        <v>1994</v>
      </c>
      <c r="E110" s="42">
        <v>10</v>
      </c>
      <c r="F110" s="42">
        <v>6</v>
      </c>
      <c r="G110" s="44">
        <f>(F110*98)/100</f>
        <v>5.88</v>
      </c>
      <c r="H110" s="44">
        <f t="shared" si="63"/>
        <v>5.8212</v>
      </c>
      <c r="I110" s="44">
        <f t="shared" si="63"/>
        <v>5.762988</v>
      </c>
      <c r="J110" s="45">
        <f>(I110*99.5)/100</f>
        <v>5.734173060000001</v>
      </c>
      <c r="K110" s="44">
        <f>(J110*99.7)/100</f>
        <v>5.716970540820001</v>
      </c>
      <c r="L110" s="44">
        <f>SUM(K110*99.7)/100</f>
        <v>5.699819629197541</v>
      </c>
      <c r="M110" s="44">
        <f>SUM(L110*99.7)/100</f>
        <v>5.682720170309949</v>
      </c>
      <c r="N110" s="44">
        <f>SUM(M110*99.7)/100</f>
        <v>5.665672009799019</v>
      </c>
      <c r="O110" s="44">
        <f t="shared" si="65"/>
        <v>5.648674993769622</v>
      </c>
      <c r="P110" s="44">
        <f t="shared" si="65"/>
        <v>5.631728968788313</v>
      </c>
      <c r="Q110" s="44">
        <f>(O110*99.7)/100</f>
        <v>5.631728968788313</v>
      </c>
      <c r="R110" s="44">
        <f t="shared" si="66"/>
        <v>5.6148337818819485</v>
      </c>
      <c r="S110" s="44">
        <f t="shared" si="66"/>
        <v>5.597989280536304</v>
      </c>
      <c r="T110" s="44">
        <f t="shared" si="66"/>
        <v>5.581195312694694</v>
      </c>
      <c r="U110" s="44">
        <f t="shared" si="66"/>
        <v>5.5644517267566105</v>
      </c>
      <c r="V110" s="44">
        <f t="shared" si="66"/>
        <v>5.547758371576341</v>
      </c>
      <c r="W110" s="38">
        <v>1</v>
      </c>
      <c r="X110" s="42">
        <v>32</v>
      </c>
    </row>
    <row r="111" spans="1:24" ht="12.75">
      <c r="A111" s="38">
        <v>99</v>
      </c>
      <c r="B111" s="41" t="s">
        <v>841</v>
      </c>
      <c r="C111" s="41" t="s">
        <v>840</v>
      </c>
      <c r="D111" s="38">
        <v>2009</v>
      </c>
      <c r="E111" s="42">
        <v>111527</v>
      </c>
      <c r="F111" s="42"/>
      <c r="G111" s="44"/>
      <c r="H111" s="44"/>
      <c r="I111" s="44"/>
      <c r="J111" s="45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>
        <v>107973</v>
      </c>
      <c r="V111" s="44">
        <f>(U111*99.7)/100</f>
        <v>107649.08099999999</v>
      </c>
      <c r="W111" s="38"/>
      <c r="X111" s="42">
        <v>3533.1</v>
      </c>
    </row>
    <row r="112" spans="1:24" ht="12.75">
      <c r="A112" s="38"/>
      <c r="B112" s="46" t="s">
        <v>251</v>
      </c>
      <c r="C112" s="41"/>
      <c r="D112" s="38"/>
      <c r="E112" s="42"/>
      <c r="F112" s="42"/>
      <c r="G112" s="44">
        <f t="shared" si="56"/>
        <v>0</v>
      </c>
      <c r="H112" s="44"/>
      <c r="I112" s="44"/>
      <c r="J112" s="45"/>
      <c r="K112" s="44"/>
      <c r="L112" s="44">
        <f t="shared" si="59"/>
        <v>0</v>
      </c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38"/>
      <c r="X112" s="42"/>
    </row>
    <row r="113" spans="1:24" ht="12.75">
      <c r="A113" s="38">
        <v>100</v>
      </c>
      <c r="B113" s="41" t="s">
        <v>252</v>
      </c>
      <c r="C113" s="41" t="s">
        <v>230</v>
      </c>
      <c r="D113" s="38">
        <v>1955</v>
      </c>
      <c r="E113" s="42">
        <v>1649</v>
      </c>
      <c r="F113" s="42">
        <v>1220</v>
      </c>
      <c r="G113" s="44">
        <f t="shared" si="56"/>
        <v>1195.6</v>
      </c>
      <c r="H113" s="44">
        <f t="shared" si="62"/>
        <v>1183.644</v>
      </c>
      <c r="I113" s="44">
        <f t="shared" si="62"/>
        <v>1171.80756</v>
      </c>
      <c r="J113" s="45">
        <f t="shared" si="57"/>
        <v>1165.9485222</v>
      </c>
      <c r="K113" s="44">
        <f t="shared" si="58"/>
        <v>1162.4506766334002</v>
      </c>
      <c r="L113" s="44">
        <f t="shared" si="59"/>
        <v>1158.9633246035</v>
      </c>
      <c r="M113" s="44">
        <f t="shared" si="59"/>
        <v>1155.4864346296897</v>
      </c>
      <c r="N113" s="44">
        <f aca="true" t="shared" si="67" ref="N113:N167">SUM(M113*99.7)/100</f>
        <v>1152.0199753258007</v>
      </c>
      <c r="O113" s="44">
        <f aca="true" t="shared" si="68" ref="O113:O167">SUM(N113*99.7)/100</f>
        <v>1148.5639153998234</v>
      </c>
      <c r="P113" s="44">
        <f aca="true" t="shared" si="69" ref="P113:P167">SUM(O113*99.7)/100</f>
        <v>1145.1182236536238</v>
      </c>
      <c r="Q113" s="44">
        <f t="shared" si="60"/>
        <v>1145.1182236536238</v>
      </c>
      <c r="R113" s="44">
        <f t="shared" si="61"/>
        <v>1141.682868982663</v>
      </c>
      <c r="S113" s="44">
        <f aca="true" t="shared" si="70" ref="S113:T167">(R113*99.7)/100</f>
        <v>1138.257820375715</v>
      </c>
      <c r="T113" s="44">
        <f t="shared" si="70"/>
        <v>1134.8430469145878</v>
      </c>
      <c r="U113" s="44">
        <f aca="true" t="shared" si="71" ref="U113:V167">(T113*99.7)/100</f>
        <v>1131.438517773844</v>
      </c>
      <c r="V113" s="44">
        <f t="shared" si="71"/>
        <v>1128.0442022205225</v>
      </c>
      <c r="W113" s="38">
        <v>2</v>
      </c>
      <c r="X113" s="42">
        <v>978</v>
      </c>
    </row>
    <row r="114" spans="1:24" ht="12.75">
      <c r="A114" s="38">
        <f t="shared" si="52"/>
        <v>101</v>
      </c>
      <c r="B114" s="41" t="s">
        <v>253</v>
      </c>
      <c r="C114" s="41" t="s">
        <v>233</v>
      </c>
      <c r="D114" s="38">
        <v>1984</v>
      </c>
      <c r="E114" s="42">
        <v>151</v>
      </c>
      <c r="F114" s="42">
        <v>0</v>
      </c>
      <c r="G114" s="44">
        <f t="shared" si="56"/>
        <v>0</v>
      </c>
      <c r="H114" s="44">
        <f t="shared" si="62"/>
        <v>0</v>
      </c>
      <c r="I114" s="44">
        <f t="shared" si="62"/>
        <v>0</v>
      </c>
      <c r="J114" s="45">
        <f t="shared" si="57"/>
        <v>0</v>
      </c>
      <c r="K114" s="44">
        <f t="shared" si="58"/>
        <v>0</v>
      </c>
      <c r="L114" s="44">
        <f t="shared" si="59"/>
        <v>0</v>
      </c>
      <c r="M114" s="44">
        <f t="shared" si="59"/>
        <v>0</v>
      </c>
      <c r="N114" s="44">
        <f t="shared" si="67"/>
        <v>0</v>
      </c>
      <c r="O114" s="44">
        <f t="shared" si="68"/>
        <v>0</v>
      </c>
      <c r="P114" s="44">
        <f t="shared" si="69"/>
        <v>0</v>
      </c>
      <c r="Q114" s="44">
        <f t="shared" si="60"/>
        <v>0</v>
      </c>
      <c r="R114" s="44">
        <f t="shared" si="61"/>
        <v>0</v>
      </c>
      <c r="S114" s="44">
        <f t="shared" si="70"/>
        <v>0</v>
      </c>
      <c r="T114" s="44">
        <f t="shared" si="70"/>
        <v>0</v>
      </c>
      <c r="U114" s="44">
        <f t="shared" si="71"/>
        <v>0</v>
      </c>
      <c r="V114" s="44">
        <f t="shared" si="71"/>
        <v>0</v>
      </c>
      <c r="W114" s="38">
        <v>1</v>
      </c>
      <c r="X114" s="42">
        <v>20</v>
      </c>
    </row>
    <row r="115" spans="1:24" ht="12.75">
      <c r="A115" s="38">
        <f t="shared" si="52"/>
        <v>102</v>
      </c>
      <c r="B115" s="41" t="s">
        <v>254</v>
      </c>
      <c r="C115" s="41" t="s">
        <v>255</v>
      </c>
      <c r="D115" s="38">
        <v>1977</v>
      </c>
      <c r="E115" s="42">
        <v>677</v>
      </c>
      <c r="F115" s="42">
        <v>492</v>
      </c>
      <c r="G115" s="44">
        <f t="shared" si="56"/>
        <v>482.16</v>
      </c>
      <c r="H115" s="44">
        <f t="shared" si="62"/>
        <v>477.33840000000004</v>
      </c>
      <c r="I115" s="44">
        <f t="shared" si="62"/>
        <v>472.565016</v>
      </c>
      <c r="J115" s="45">
        <f t="shared" si="57"/>
        <v>470.20219092</v>
      </c>
      <c r="K115" s="44">
        <f t="shared" si="58"/>
        <v>468.7915843472401</v>
      </c>
      <c r="L115" s="44">
        <f t="shared" si="59"/>
        <v>467.3852095941984</v>
      </c>
      <c r="M115" s="44">
        <f t="shared" si="59"/>
        <v>465.9830539654158</v>
      </c>
      <c r="N115" s="44">
        <f t="shared" si="67"/>
        <v>464.5851048035196</v>
      </c>
      <c r="O115" s="44">
        <f t="shared" si="68"/>
        <v>463.19134948910903</v>
      </c>
      <c r="P115" s="44">
        <f t="shared" si="69"/>
        <v>461.80177544064173</v>
      </c>
      <c r="Q115" s="44">
        <f t="shared" si="60"/>
        <v>461.80177544064173</v>
      </c>
      <c r="R115" s="44">
        <f t="shared" si="61"/>
        <v>460.4163701143198</v>
      </c>
      <c r="S115" s="44">
        <f t="shared" si="70"/>
        <v>459.0351210039769</v>
      </c>
      <c r="T115" s="44">
        <f t="shared" si="70"/>
        <v>457.65801564096495</v>
      </c>
      <c r="U115" s="44">
        <f t="shared" si="71"/>
        <v>456.28504159404207</v>
      </c>
      <c r="V115" s="44">
        <f t="shared" si="71"/>
        <v>454.91618646925997</v>
      </c>
      <c r="W115" s="38">
        <v>1</v>
      </c>
      <c r="X115" s="42">
        <v>156</v>
      </c>
    </row>
    <row r="116" spans="1:24" ht="12.75">
      <c r="A116" s="38">
        <f t="shared" si="52"/>
        <v>103</v>
      </c>
      <c r="B116" s="41" t="s">
        <v>256</v>
      </c>
      <c r="C116" s="41" t="s">
        <v>257</v>
      </c>
      <c r="D116" s="38">
        <v>1969</v>
      </c>
      <c r="E116" s="42">
        <v>143</v>
      </c>
      <c r="F116" s="42">
        <v>139</v>
      </c>
      <c r="G116" s="44">
        <f t="shared" si="56"/>
        <v>136.22</v>
      </c>
      <c r="H116" s="44">
        <f t="shared" si="62"/>
        <v>134.8578</v>
      </c>
      <c r="I116" s="44">
        <f t="shared" si="62"/>
        <v>133.509222</v>
      </c>
      <c r="J116" s="45">
        <f t="shared" si="57"/>
        <v>132.84167588999998</v>
      </c>
      <c r="K116" s="44">
        <f t="shared" si="58"/>
        <v>132.44315086233</v>
      </c>
      <c r="L116" s="44">
        <f t="shared" si="59"/>
        <v>132.045821409743</v>
      </c>
      <c r="M116" s="44">
        <f t="shared" si="59"/>
        <v>131.6496839455138</v>
      </c>
      <c r="N116" s="44">
        <f t="shared" si="67"/>
        <v>131.25473489367727</v>
      </c>
      <c r="O116" s="44">
        <f t="shared" si="68"/>
        <v>130.86097068899625</v>
      </c>
      <c r="P116" s="44">
        <f t="shared" si="69"/>
        <v>130.46838777692926</v>
      </c>
      <c r="Q116" s="44">
        <f t="shared" si="60"/>
        <v>130.46838777692926</v>
      </c>
      <c r="R116" s="44">
        <f t="shared" si="61"/>
        <v>130.0769826135985</v>
      </c>
      <c r="S116" s="44">
        <f t="shared" si="70"/>
        <v>129.6867516657577</v>
      </c>
      <c r="T116" s="44">
        <f t="shared" si="70"/>
        <v>129.29769141076042</v>
      </c>
      <c r="U116" s="44">
        <f t="shared" si="71"/>
        <v>128.90979833652816</v>
      </c>
      <c r="V116" s="44">
        <f t="shared" si="71"/>
        <v>128.52306894151857</v>
      </c>
      <c r="W116" s="38">
        <v>1</v>
      </c>
      <c r="X116" s="42">
        <v>200</v>
      </c>
    </row>
    <row r="117" spans="1:24" ht="12.75">
      <c r="A117" s="38">
        <f t="shared" si="52"/>
        <v>104</v>
      </c>
      <c r="B117" s="41" t="s">
        <v>258</v>
      </c>
      <c r="C117" s="41"/>
      <c r="D117" s="38"/>
      <c r="E117" s="42"/>
      <c r="F117" s="42"/>
      <c r="G117" s="44">
        <f t="shared" si="56"/>
        <v>0</v>
      </c>
      <c r="H117" s="44"/>
      <c r="I117" s="44">
        <f t="shared" si="62"/>
        <v>0</v>
      </c>
      <c r="J117" s="45">
        <f t="shared" si="57"/>
        <v>0</v>
      </c>
      <c r="K117" s="44">
        <f t="shared" si="58"/>
        <v>0</v>
      </c>
      <c r="L117" s="44">
        <f t="shared" si="59"/>
        <v>0</v>
      </c>
      <c r="M117" s="44">
        <f t="shared" si="59"/>
        <v>0</v>
      </c>
      <c r="N117" s="44">
        <f t="shared" si="67"/>
        <v>0</v>
      </c>
      <c r="O117" s="44"/>
      <c r="P117" s="44">
        <f t="shared" si="69"/>
        <v>0</v>
      </c>
      <c r="Q117" s="44">
        <f t="shared" si="60"/>
        <v>0</v>
      </c>
      <c r="R117" s="44">
        <f t="shared" si="61"/>
        <v>0</v>
      </c>
      <c r="S117" s="44">
        <f t="shared" si="70"/>
        <v>0</v>
      </c>
      <c r="T117" s="44">
        <f t="shared" si="70"/>
        <v>0</v>
      </c>
      <c r="U117" s="44">
        <f t="shared" si="71"/>
        <v>0</v>
      </c>
      <c r="V117" s="44">
        <f t="shared" si="71"/>
        <v>0</v>
      </c>
      <c r="W117" s="38"/>
      <c r="X117" s="42"/>
    </row>
    <row r="118" spans="1:24" ht="12.75">
      <c r="A118" s="38">
        <f t="shared" si="52"/>
        <v>105</v>
      </c>
      <c r="B118" s="41" t="s">
        <v>259</v>
      </c>
      <c r="C118" s="41" t="s">
        <v>260</v>
      </c>
      <c r="D118" s="38">
        <v>1989</v>
      </c>
      <c r="E118" s="42">
        <v>94</v>
      </c>
      <c r="F118" s="42">
        <v>27</v>
      </c>
      <c r="G118" s="44">
        <f t="shared" si="56"/>
        <v>26.46</v>
      </c>
      <c r="H118" s="44">
        <f t="shared" si="62"/>
        <v>26.1954</v>
      </c>
      <c r="I118" s="44">
        <f t="shared" si="62"/>
        <v>25.933446</v>
      </c>
      <c r="J118" s="45">
        <f t="shared" si="57"/>
        <v>25.803778769999997</v>
      </c>
      <c r="K118" s="44">
        <f t="shared" si="58"/>
        <v>25.726367433689997</v>
      </c>
      <c r="L118" s="44">
        <f t="shared" si="59"/>
        <v>25.649188331388928</v>
      </c>
      <c r="M118" s="44">
        <f t="shared" si="59"/>
        <v>25.57224076639476</v>
      </c>
      <c r="N118" s="44">
        <f t="shared" si="67"/>
        <v>25.49552404409558</v>
      </c>
      <c r="O118" s="44">
        <f t="shared" si="68"/>
        <v>25.419037471963293</v>
      </c>
      <c r="P118" s="44">
        <f t="shared" si="69"/>
        <v>25.342780359547405</v>
      </c>
      <c r="Q118" s="44">
        <f t="shared" si="60"/>
        <v>25.342780359547405</v>
      </c>
      <c r="R118" s="44">
        <f t="shared" si="61"/>
        <v>25.266752018468765</v>
      </c>
      <c r="S118" s="44">
        <f t="shared" si="70"/>
        <v>25.19095176241336</v>
      </c>
      <c r="T118" s="44">
        <f t="shared" si="70"/>
        <v>25.115378907126118</v>
      </c>
      <c r="U118" s="44">
        <f t="shared" si="71"/>
        <v>25.040032770404743</v>
      </c>
      <c r="V118" s="44">
        <f t="shared" si="71"/>
        <v>24.96491267209353</v>
      </c>
      <c r="W118" s="38">
        <v>1</v>
      </c>
      <c r="X118" s="42">
        <v>560</v>
      </c>
    </row>
    <row r="119" spans="1:24" ht="12.75">
      <c r="A119" s="38">
        <f t="shared" si="52"/>
        <v>106</v>
      </c>
      <c r="B119" s="41" t="s">
        <v>261</v>
      </c>
      <c r="C119" s="41" t="s">
        <v>257</v>
      </c>
      <c r="D119" s="38">
        <v>1991</v>
      </c>
      <c r="E119" s="42">
        <v>14</v>
      </c>
      <c r="F119" s="42">
        <v>13</v>
      </c>
      <c r="G119" s="44">
        <f t="shared" si="56"/>
        <v>12.74</v>
      </c>
      <c r="H119" s="44">
        <f t="shared" si="62"/>
        <v>12.6126</v>
      </c>
      <c r="I119" s="44">
        <f t="shared" si="62"/>
        <v>12.486474000000001</v>
      </c>
      <c r="J119" s="45">
        <f t="shared" si="57"/>
        <v>12.424041630000001</v>
      </c>
      <c r="K119" s="44">
        <f t="shared" si="58"/>
        <v>12.386769505110001</v>
      </c>
      <c r="L119" s="44">
        <f t="shared" si="59"/>
        <v>12.349609196594672</v>
      </c>
      <c r="M119" s="44">
        <f t="shared" si="59"/>
        <v>12.312560369004888</v>
      </c>
      <c r="N119" s="44">
        <f t="shared" si="67"/>
        <v>12.275622687897874</v>
      </c>
      <c r="O119" s="44">
        <f t="shared" si="68"/>
        <v>12.23879581983418</v>
      </c>
      <c r="P119" s="44">
        <f t="shared" si="69"/>
        <v>12.202079432374678</v>
      </c>
      <c r="Q119" s="44">
        <f t="shared" si="60"/>
        <v>12.202079432374678</v>
      </c>
      <c r="R119" s="44">
        <f t="shared" si="61"/>
        <v>12.165473194077554</v>
      </c>
      <c r="S119" s="44">
        <f t="shared" si="70"/>
        <v>12.128976774495323</v>
      </c>
      <c r="T119" s="44">
        <f t="shared" si="70"/>
        <v>12.092589844171837</v>
      </c>
      <c r="U119" s="44">
        <f t="shared" si="71"/>
        <v>12.056312074639322</v>
      </c>
      <c r="V119" s="44">
        <f t="shared" si="71"/>
        <v>12.020143138415406</v>
      </c>
      <c r="W119" s="38">
        <v>1</v>
      </c>
      <c r="X119" s="42">
        <v>50</v>
      </c>
    </row>
    <row r="120" spans="1:24" ht="12.75">
      <c r="A120" s="38">
        <f t="shared" si="52"/>
        <v>107</v>
      </c>
      <c r="B120" s="41" t="s">
        <v>262</v>
      </c>
      <c r="C120" s="41" t="s">
        <v>255</v>
      </c>
      <c r="D120" s="38">
        <v>1991</v>
      </c>
      <c r="E120" s="42">
        <v>6</v>
      </c>
      <c r="F120" s="47">
        <v>6</v>
      </c>
      <c r="G120" s="44">
        <f t="shared" si="56"/>
        <v>5.88</v>
      </c>
      <c r="H120" s="44">
        <f t="shared" si="62"/>
        <v>5.8212</v>
      </c>
      <c r="I120" s="44">
        <f t="shared" si="62"/>
        <v>5.762988</v>
      </c>
      <c r="J120" s="45">
        <f t="shared" si="57"/>
        <v>5.734173060000001</v>
      </c>
      <c r="K120" s="44">
        <f t="shared" si="58"/>
        <v>5.716970540820001</v>
      </c>
      <c r="L120" s="44">
        <f t="shared" si="59"/>
        <v>5.699819629197541</v>
      </c>
      <c r="M120" s="44">
        <f t="shared" si="59"/>
        <v>5.682720170309949</v>
      </c>
      <c r="N120" s="44">
        <f t="shared" si="67"/>
        <v>5.665672009799019</v>
      </c>
      <c r="O120" s="44">
        <f t="shared" si="68"/>
        <v>5.648674993769622</v>
      </c>
      <c r="P120" s="44">
        <f t="shared" si="69"/>
        <v>5.631728968788313</v>
      </c>
      <c r="Q120" s="44">
        <f t="shared" si="60"/>
        <v>5.631728968788313</v>
      </c>
      <c r="R120" s="44">
        <f t="shared" si="61"/>
        <v>5.6148337818819485</v>
      </c>
      <c r="S120" s="44">
        <f t="shared" si="70"/>
        <v>5.597989280536304</v>
      </c>
      <c r="T120" s="44">
        <f t="shared" si="70"/>
        <v>5.581195312694694</v>
      </c>
      <c r="U120" s="44">
        <f t="shared" si="71"/>
        <v>5.5644517267566105</v>
      </c>
      <c r="V120" s="44">
        <f t="shared" si="71"/>
        <v>5.547758371576341</v>
      </c>
      <c r="W120" s="38">
        <v>1</v>
      </c>
      <c r="X120" s="42">
        <v>18</v>
      </c>
    </row>
    <row r="121" spans="1:24" ht="12.75">
      <c r="A121" s="38">
        <f t="shared" si="52"/>
        <v>108</v>
      </c>
      <c r="B121" s="41" t="s">
        <v>263</v>
      </c>
      <c r="C121" s="41" t="s">
        <v>255</v>
      </c>
      <c r="D121" s="38">
        <v>1989</v>
      </c>
      <c r="E121" s="42">
        <v>29</v>
      </c>
      <c r="F121" s="42">
        <v>26</v>
      </c>
      <c r="G121" s="44">
        <f t="shared" si="56"/>
        <v>25.48</v>
      </c>
      <c r="H121" s="44">
        <f t="shared" si="62"/>
        <v>25.2252</v>
      </c>
      <c r="I121" s="44">
        <f t="shared" si="62"/>
        <v>24.972948000000002</v>
      </c>
      <c r="J121" s="45">
        <f t="shared" si="57"/>
        <v>24.848083260000003</v>
      </c>
      <c r="K121" s="44">
        <f t="shared" si="58"/>
        <v>24.773539010220002</v>
      </c>
      <c r="L121" s="44">
        <f t="shared" si="59"/>
        <v>24.699218393189344</v>
      </c>
      <c r="M121" s="44">
        <f t="shared" si="59"/>
        <v>24.625120738009777</v>
      </c>
      <c r="N121" s="44">
        <f t="shared" si="67"/>
        <v>24.551245375795748</v>
      </c>
      <c r="O121" s="44">
        <f t="shared" si="68"/>
        <v>24.47759163966836</v>
      </c>
      <c r="P121" s="44">
        <f t="shared" si="69"/>
        <v>24.404158864749355</v>
      </c>
      <c r="Q121" s="44">
        <f t="shared" si="60"/>
        <v>24.404158864749355</v>
      </c>
      <c r="R121" s="44">
        <f t="shared" si="61"/>
        <v>24.33094638815511</v>
      </c>
      <c r="S121" s="44">
        <f t="shared" si="70"/>
        <v>24.257953548990645</v>
      </c>
      <c r="T121" s="44">
        <f t="shared" si="70"/>
        <v>24.185179688343673</v>
      </c>
      <c r="U121" s="44">
        <f t="shared" si="71"/>
        <v>24.112624149278645</v>
      </c>
      <c r="V121" s="44">
        <f t="shared" si="71"/>
        <v>24.040286276830813</v>
      </c>
      <c r="W121" s="38">
        <v>1</v>
      </c>
      <c r="X121" s="42">
        <v>50</v>
      </c>
    </row>
    <row r="122" spans="1:24" ht="12.75">
      <c r="A122" s="38">
        <f t="shared" si="52"/>
        <v>109</v>
      </c>
      <c r="B122" s="41" t="s">
        <v>264</v>
      </c>
      <c r="C122" s="41" t="s">
        <v>265</v>
      </c>
      <c r="D122" s="38">
        <v>1956</v>
      </c>
      <c r="E122" s="42">
        <v>418</v>
      </c>
      <c r="F122" s="42">
        <v>172</v>
      </c>
      <c r="G122" s="44">
        <f t="shared" si="56"/>
        <v>168.56</v>
      </c>
      <c r="H122" s="44">
        <f t="shared" si="62"/>
        <v>166.87439999999998</v>
      </c>
      <c r="I122" s="44">
        <f t="shared" si="62"/>
        <v>165.20565599999998</v>
      </c>
      <c r="J122" s="45">
        <f t="shared" si="57"/>
        <v>164.37962772</v>
      </c>
      <c r="K122" s="44">
        <f t="shared" si="58"/>
        <v>163.88648883684</v>
      </c>
      <c r="L122" s="44">
        <f t="shared" si="59"/>
        <v>163.3948293703295</v>
      </c>
      <c r="M122" s="44">
        <f t="shared" si="59"/>
        <v>162.90464488221852</v>
      </c>
      <c r="N122" s="44">
        <f t="shared" si="67"/>
        <v>162.41593094757187</v>
      </c>
      <c r="O122" s="44">
        <f t="shared" si="68"/>
        <v>161.92868315472916</v>
      </c>
      <c r="P122" s="44">
        <f t="shared" si="69"/>
        <v>161.442897105265</v>
      </c>
      <c r="Q122" s="44">
        <f t="shared" si="60"/>
        <v>161.442897105265</v>
      </c>
      <c r="R122" s="44">
        <f t="shared" si="61"/>
        <v>160.9585684139492</v>
      </c>
      <c r="S122" s="44">
        <f t="shared" si="70"/>
        <v>160.47569270870736</v>
      </c>
      <c r="T122" s="44">
        <f t="shared" si="70"/>
        <v>159.99426563058122</v>
      </c>
      <c r="U122" s="44">
        <f t="shared" si="71"/>
        <v>159.5142828336895</v>
      </c>
      <c r="V122" s="44">
        <f t="shared" si="71"/>
        <v>159.03573998518843</v>
      </c>
      <c r="W122" s="38">
        <v>1</v>
      </c>
      <c r="X122" s="42">
        <v>540</v>
      </c>
    </row>
    <row r="123" spans="1:24" ht="12.75">
      <c r="A123" s="38">
        <f t="shared" si="52"/>
        <v>110</v>
      </c>
      <c r="B123" s="41" t="s">
        <v>266</v>
      </c>
      <c r="C123" s="41" t="s">
        <v>235</v>
      </c>
      <c r="D123" s="38">
        <v>1999</v>
      </c>
      <c r="E123" s="42">
        <v>200</v>
      </c>
      <c r="F123" s="42">
        <v>83</v>
      </c>
      <c r="G123" s="44">
        <f t="shared" si="56"/>
        <v>81.34</v>
      </c>
      <c r="H123" s="44">
        <f t="shared" si="62"/>
        <v>80.5266</v>
      </c>
      <c r="I123" s="44">
        <f t="shared" si="62"/>
        <v>79.72133400000001</v>
      </c>
      <c r="J123" s="45">
        <f t="shared" si="57"/>
        <v>79.32272733000002</v>
      </c>
      <c r="K123" s="44">
        <f t="shared" si="58"/>
        <v>79.08475914801002</v>
      </c>
      <c r="L123" s="44">
        <f t="shared" si="59"/>
        <v>78.84750487056598</v>
      </c>
      <c r="M123" s="44">
        <f t="shared" si="59"/>
        <v>78.61096235595429</v>
      </c>
      <c r="N123" s="44">
        <f t="shared" si="67"/>
        <v>78.37512946888643</v>
      </c>
      <c r="O123" s="44">
        <f t="shared" si="68"/>
        <v>78.14000408047977</v>
      </c>
      <c r="P123" s="44">
        <f t="shared" si="69"/>
        <v>77.90558406823833</v>
      </c>
      <c r="Q123" s="44">
        <f t="shared" si="60"/>
        <v>77.90558406823833</v>
      </c>
      <c r="R123" s="44">
        <f t="shared" si="61"/>
        <v>77.67186731603361</v>
      </c>
      <c r="S123" s="44">
        <f t="shared" si="70"/>
        <v>77.43885171408552</v>
      </c>
      <c r="T123" s="44">
        <f t="shared" si="70"/>
        <v>77.20653515894327</v>
      </c>
      <c r="U123" s="44">
        <f t="shared" si="71"/>
        <v>76.97491555346645</v>
      </c>
      <c r="V123" s="44">
        <f t="shared" si="71"/>
        <v>76.74399080680605</v>
      </c>
      <c r="W123" s="38">
        <v>1</v>
      </c>
      <c r="X123" s="42">
        <v>12</v>
      </c>
    </row>
    <row r="124" spans="1:24" ht="12.75">
      <c r="A124" s="38">
        <f t="shared" si="52"/>
        <v>111</v>
      </c>
      <c r="B124" s="41" t="s">
        <v>267</v>
      </c>
      <c r="C124" s="41" t="s">
        <v>233</v>
      </c>
      <c r="D124" s="38">
        <v>1999</v>
      </c>
      <c r="E124" s="42">
        <v>13</v>
      </c>
      <c r="F124" s="42">
        <v>12</v>
      </c>
      <c r="G124" s="44">
        <f t="shared" si="56"/>
        <v>11.76</v>
      </c>
      <c r="H124" s="44">
        <f t="shared" si="62"/>
        <v>11.6424</v>
      </c>
      <c r="I124" s="44">
        <f t="shared" si="62"/>
        <v>11.525976</v>
      </c>
      <c r="J124" s="45">
        <f t="shared" si="57"/>
        <v>11.468346120000001</v>
      </c>
      <c r="K124" s="44">
        <f t="shared" si="58"/>
        <v>11.433941081640002</v>
      </c>
      <c r="L124" s="44">
        <f t="shared" si="59"/>
        <v>11.399639258395082</v>
      </c>
      <c r="M124" s="44">
        <f t="shared" si="59"/>
        <v>11.365440340619898</v>
      </c>
      <c r="N124" s="44">
        <f t="shared" si="67"/>
        <v>11.331344019598038</v>
      </c>
      <c r="O124" s="44">
        <f t="shared" si="68"/>
        <v>11.297349987539244</v>
      </c>
      <c r="P124" s="44">
        <f t="shared" si="69"/>
        <v>11.263457937576627</v>
      </c>
      <c r="Q124" s="44">
        <f t="shared" si="60"/>
        <v>11.263457937576627</v>
      </c>
      <c r="R124" s="44">
        <f t="shared" si="61"/>
        <v>11.229667563763897</v>
      </c>
      <c r="S124" s="44">
        <f t="shared" si="70"/>
        <v>11.195978561072607</v>
      </c>
      <c r="T124" s="44">
        <f t="shared" si="70"/>
        <v>11.162390625389389</v>
      </c>
      <c r="U124" s="44">
        <f t="shared" si="71"/>
        <v>11.128903453513221</v>
      </c>
      <c r="V124" s="44">
        <f t="shared" si="71"/>
        <v>11.095516743152682</v>
      </c>
      <c r="W124" s="38">
        <v>1</v>
      </c>
      <c r="X124" s="42">
        <v>36</v>
      </c>
    </row>
    <row r="125" spans="1:24" ht="12.75">
      <c r="A125" s="38">
        <f t="shared" si="52"/>
        <v>112</v>
      </c>
      <c r="B125" s="41" t="s">
        <v>268</v>
      </c>
      <c r="C125" s="41" t="s">
        <v>269</v>
      </c>
      <c r="D125" s="38">
        <v>1998</v>
      </c>
      <c r="E125" s="42">
        <v>12</v>
      </c>
      <c r="F125" s="42">
        <v>11</v>
      </c>
      <c r="G125" s="44">
        <f t="shared" si="56"/>
        <v>10.78</v>
      </c>
      <c r="H125" s="44">
        <f t="shared" si="62"/>
        <v>10.6722</v>
      </c>
      <c r="I125" s="44">
        <f t="shared" si="62"/>
        <v>10.565478</v>
      </c>
      <c r="J125" s="45">
        <f t="shared" si="57"/>
        <v>10.512650610000001</v>
      </c>
      <c r="K125" s="44">
        <f t="shared" si="58"/>
        <v>10.481112658170002</v>
      </c>
      <c r="L125" s="44">
        <f t="shared" si="59"/>
        <v>10.449669320195492</v>
      </c>
      <c r="M125" s="44">
        <f t="shared" si="59"/>
        <v>10.418320312234904</v>
      </c>
      <c r="N125" s="44">
        <f t="shared" si="67"/>
        <v>10.3870653512982</v>
      </c>
      <c r="O125" s="44">
        <f t="shared" si="68"/>
        <v>10.355904155244305</v>
      </c>
      <c r="P125" s="44">
        <f t="shared" si="69"/>
        <v>10.324836442778574</v>
      </c>
      <c r="Q125" s="44">
        <f t="shared" si="60"/>
        <v>10.324836442778574</v>
      </c>
      <c r="R125" s="44">
        <f t="shared" si="61"/>
        <v>10.29386193345024</v>
      </c>
      <c r="S125" s="44">
        <f t="shared" si="70"/>
        <v>10.262980347649888</v>
      </c>
      <c r="T125" s="44">
        <f t="shared" si="70"/>
        <v>10.232191406606939</v>
      </c>
      <c r="U125" s="44">
        <f t="shared" si="71"/>
        <v>10.201494832387118</v>
      </c>
      <c r="V125" s="44">
        <f t="shared" si="71"/>
        <v>10.170890347889957</v>
      </c>
      <c r="W125" s="38">
        <v>1</v>
      </c>
      <c r="X125" s="42">
        <v>18</v>
      </c>
    </row>
    <row r="126" spans="1:24" ht="12.75">
      <c r="A126" s="38"/>
      <c r="B126" s="46" t="s">
        <v>270</v>
      </c>
      <c r="C126" s="41" t="s">
        <v>271</v>
      </c>
      <c r="D126" s="38"/>
      <c r="E126" s="42"/>
      <c r="F126" s="42"/>
      <c r="G126" s="44">
        <f t="shared" si="56"/>
        <v>0</v>
      </c>
      <c r="H126" s="44"/>
      <c r="I126" s="44"/>
      <c r="J126" s="45"/>
      <c r="K126" s="44"/>
      <c r="L126" s="44">
        <f t="shared" si="59"/>
        <v>0</v>
      </c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38"/>
      <c r="X126" s="42"/>
    </row>
    <row r="127" spans="1:24" ht="12.75">
      <c r="A127" s="38">
        <v>113</v>
      </c>
      <c r="B127" s="41" t="s">
        <v>272</v>
      </c>
      <c r="C127" s="41" t="s">
        <v>273</v>
      </c>
      <c r="D127" s="38">
        <v>1989</v>
      </c>
      <c r="E127" s="42">
        <v>28871</v>
      </c>
      <c r="F127" s="42">
        <v>24254</v>
      </c>
      <c r="G127" s="44">
        <f t="shared" si="56"/>
        <v>23768.92</v>
      </c>
      <c r="H127" s="44">
        <f aca="true" t="shared" si="72" ref="H127:I140">(G127*99)/100</f>
        <v>23531.230799999998</v>
      </c>
      <c r="I127" s="44">
        <f t="shared" si="72"/>
        <v>23295.918491999997</v>
      </c>
      <c r="J127" s="45">
        <f t="shared" si="57"/>
        <v>23179.438899539997</v>
      </c>
      <c r="K127" s="44">
        <f t="shared" si="58"/>
        <v>23109.90058284138</v>
      </c>
      <c r="L127" s="44">
        <f t="shared" si="59"/>
        <v>23040.570881092855</v>
      </c>
      <c r="M127" s="44">
        <f t="shared" si="59"/>
        <v>22971.44916844958</v>
      </c>
      <c r="N127" s="44">
        <f t="shared" si="67"/>
        <v>22902.534820944235</v>
      </c>
      <c r="O127" s="44">
        <f t="shared" si="68"/>
        <v>22833.827216481404</v>
      </c>
      <c r="P127" s="44">
        <f t="shared" si="69"/>
        <v>22765.32573483196</v>
      </c>
      <c r="Q127" s="44">
        <f t="shared" si="60"/>
        <v>22765.32573483196</v>
      </c>
      <c r="R127" s="44">
        <f t="shared" si="61"/>
        <v>22697.029757627464</v>
      </c>
      <c r="S127" s="44">
        <f t="shared" si="70"/>
        <v>22628.93866835458</v>
      </c>
      <c r="T127" s="44">
        <f t="shared" si="70"/>
        <v>22561.05185234952</v>
      </c>
      <c r="U127" s="44">
        <f t="shared" si="71"/>
        <v>22493.36869679247</v>
      </c>
      <c r="V127" s="44">
        <f t="shared" si="71"/>
        <v>22425.888590702092</v>
      </c>
      <c r="W127" s="38">
        <v>3</v>
      </c>
      <c r="X127" s="42">
        <v>6156</v>
      </c>
    </row>
    <row r="128" spans="1:24" ht="12.75">
      <c r="A128" s="38">
        <f t="shared" si="52"/>
        <v>114</v>
      </c>
      <c r="B128" s="41" t="s">
        <v>239</v>
      </c>
      <c r="C128" s="41" t="s">
        <v>271</v>
      </c>
      <c r="D128" s="38">
        <v>1989</v>
      </c>
      <c r="E128" s="42">
        <v>1929</v>
      </c>
      <c r="F128" s="42">
        <v>1158</v>
      </c>
      <c r="G128" s="44">
        <f t="shared" si="56"/>
        <v>1134.84</v>
      </c>
      <c r="H128" s="44">
        <f t="shared" si="72"/>
        <v>1123.4915999999998</v>
      </c>
      <c r="I128" s="44">
        <f t="shared" si="72"/>
        <v>1112.2566839999997</v>
      </c>
      <c r="J128" s="45">
        <f t="shared" si="57"/>
        <v>1106.6954005799996</v>
      </c>
      <c r="K128" s="44">
        <f t="shared" si="58"/>
        <v>1103.3753143782596</v>
      </c>
      <c r="L128" s="44">
        <f t="shared" si="59"/>
        <v>1100.0651884351248</v>
      </c>
      <c r="M128" s="44">
        <f t="shared" si="59"/>
        <v>1096.7649928698195</v>
      </c>
      <c r="N128" s="44">
        <f t="shared" si="67"/>
        <v>1093.47469789121</v>
      </c>
      <c r="O128" s="44">
        <f t="shared" si="68"/>
        <v>1090.1942737975364</v>
      </c>
      <c r="P128" s="44">
        <f t="shared" si="69"/>
        <v>1086.923690976144</v>
      </c>
      <c r="Q128" s="44">
        <f t="shared" si="60"/>
        <v>1086.923690976144</v>
      </c>
      <c r="R128" s="44">
        <f t="shared" si="61"/>
        <v>1083.6629199032154</v>
      </c>
      <c r="S128" s="44">
        <f t="shared" si="70"/>
        <v>1080.4119311435059</v>
      </c>
      <c r="T128" s="44">
        <f t="shared" si="70"/>
        <v>1077.1706953500754</v>
      </c>
      <c r="U128" s="44">
        <f t="shared" si="71"/>
        <v>1073.9391832640251</v>
      </c>
      <c r="V128" s="44">
        <f t="shared" si="71"/>
        <v>1070.717365714233</v>
      </c>
      <c r="W128" s="38">
        <v>1</v>
      </c>
      <c r="X128" s="42">
        <v>328.5</v>
      </c>
    </row>
    <row r="129" spans="1:24" ht="12.75">
      <c r="A129" s="38">
        <f t="shared" si="52"/>
        <v>115</v>
      </c>
      <c r="B129" s="41" t="s">
        <v>274</v>
      </c>
      <c r="C129" s="41" t="s">
        <v>275</v>
      </c>
      <c r="D129" s="38">
        <v>1966</v>
      </c>
      <c r="E129" s="42">
        <v>1539</v>
      </c>
      <c r="F129" s="42">
        <v>837</v>
      </c>
      <c r="G129" s="44">
        <f t="shared" si="56"/>
        <v>820.26</v>
      </c>
      <c r="H129" s="44">
        <f t="shared" si="72"/>
        <v>812.0574</v>
      </c>
      <c r="I129" s="44">
        <f t="shared" si="72"/>
        <v>803.936826</v>
      </c>
      <c r="J129" s="45">
        <f t="shared" si="57"/>
        <v>799.91714187</v>
      </c>
      <c r="K129" s="44">
        <f t="shared" si="58"/>
        <v>797.51739044439</v>
      </c>
      <c r="L129" s="44">
        <f t="shared" si="59"/>
        <v>795.1248382730569</v>
      </c>
      <c r="M129" s="44">
        <f t="shared" si="59"/>
        <v>792.7394637582377</v>
      </c>
      <c r="N129" s="44">
        <f t="shared" si="67"/>
        <v>790.361245366963</v>
      </c>
      <c r="O129" s="44">
        <f t="shared" si="68"/>
        <v>787.9901616308621</v>
      </c>
      <c r="P129" s="44">
        <f t="shared" si="69"/>
        <v>785.6261911459695</v>
      </c>
      <c r="Q129" s="44">
        <f t="shared" si="60"/>
        <v>785.6261911459695</v>
      </c>
      <c r="R129" s="44">
        <f t="shared" si="61"/>
        <v>783.2693125725316</v>
      </c>
      <c r="S129" s="44">
        <f t="shared" si="70"/>
        <v>780.9195046348141</v>
      </c>
      <c r="T129" s="44">
        <f t="shared" si="70"/>
        <v>778.5767461209097</v>
      </c>
      <c r="U129" s="44">
        <f t="shared" si="71"/>
        <v>776.2410158825469</v>
      </c>
      <c r="V129" s="44">
        <f t="shared" si="71"/>
        <v>773.9122928348993</v>
      </c>
      <c r="W129" s="38">
        <v>2</v>
      </c>
      <c r="X129" s="42">
        <v>609</v>
      </c>
    </row>
    <row r="130" spans="1:24" ht="12.75">
      <c r="A130" s="38">
        <f t="shared" si="52"/>
        <v>116</v>
      </c>
      <c r="B130" s="41" t="s">
        <v>276</v>
      </c>
      <c r="C130" s="41" t="s">
        <v>277</v>
      </c>
      <c r="D130" s="38">
        <v>1989</v>
      </c>
      <c r="E130" s="42">
        <v>1261</v>
      </c>
      <c r="F130" s="42">
        <v>615</v>
      </c>
      <c r="G130" s="44">
        <f t="shared" si="56"/>
        <v>602.7</v>
      </c>
      <c r="H130" s="44">
        <f t="shared" si="72"/>
        <v>596.673</v>
      </c>
      <c r="I130" s="44">
        <f t="shared" si="72"/>
        <v>590.70627</v>
      </c>
      <c r="J130" s="45">
        <f t="shared" si="57"/>
        <v>587.7527386500001</v>
      </c>
      <c r="K130" s="44">
        <f t="shared" si="58"/>
        <v>585.9894804340502</v>
      </c>
      <c r="L130" s="44">
        <f t="shared" si="59"/>
        <v>584.2315119927481</v>
      </c>
      <c r="M130" s="44">
        <f t="shared" si="59"/>
        <v>582.4788174567699</v>
      </c>
      <c r="N130" s="44">
        <f t="shared" si="67"/>
        <v>580.7313810043996</v>
      </c>
      <c r="O130" s="44">
        <f t="shared" si="68"/>
        <v>578.9891868613864</v>
      </c>
      <c r="P130" s="44">
        <f t="shared" si="69"/>
        <v>577.2522193008023</v>
      </c>
      <c r="Q130" s="44">
        <f t="shared" si="60"/>
        <v>577.2522193008023</v>
      </c>
      <c r="R130" s="44">
        <f t="shared" si="61"/>
        <v>575.5204626428999</v>
      </c>
      <c r="S130" s="44">
        <f t="shared" si="70"/>
        <v>573.7939012549713</v>
      </c>
      <c r="T130" s="44">
        <f t="shared" si="70"/>
        <v>572.0725195512064</v>
      </c>
      <c r="U130" s="44">
        <f t="shared" si="71"/>
        <v>570.3563019925527</v>
      </c>
      <c r="V130" s="44">
        <f t="shared" si="71"/>
        <v>568.6452330865751</v>
      </c>
      <c r="W130" s="38">
        <v>1</v>
      </c>
      <c r="X130" s="42">
        <v>129.5</v>
      </c>
    </row>
    <row r="131" spans="1:24" ht="12.75">
      <c r="A131" s="38">
        <f t="shared" si="52"/>
        <v>117</v>
      </c>
      <c r="B131" s="41" t="s">
        <v>278</v>
      </c>
      <c r="C131" s="41" t="s">
        <v>273</v>
      </c>
      <c r="D131" s="38">
        <v>1989</v>
      </c>
      <c r="E131" s="42">
        <v>2996</v>
      </c>
      <c r="F131" s="42">
        <v>1990</v>
      </c>
      <c r="G131" s="44">
        <f t="shared" si="56"/>
        <v>1950.2</v>
      </c>
      <c r="H131" s="44">
        <f t="shared" si="72"/>
        <v>1930.698</v>
      </c>
      <c r="I131" s="44">
        <f t="shared" si="72"/>
        <v>1911.39102</v>
      </c>
      <c r="J131" s="45">
        <f t="shared" si="57"/>
        <v>1901.8340649</v>
      </c>
      <c r="K131" s="44">
        <f t="shared" si="58"/>
        <v>1896.1285627053</v>
      </c>
      <c r="L131" s="44">
        <f t="shared" si="59"/>
        <v>1890.4401770171844</v>
      </c>
      <c r="M131" s="44">
        <f t="shared" si="59"/>
        <v>1884.768856486133</v>
      </c>
      <c r="N131" s="44">
        <f t="shared" si="67"/>
        <v>1879.1145499166748</v>
      </c>
      <c r="O131" s="44">
        <f t="shared" si="68"/>
        <v>1873.477206266925</v>
      </c>
      <c r="P131" s="44">
        <f t="shared" si="69"/>
        <v>1867.8567746481242</v>
      </c>
      <c r="Q131" s="44">
        <f t="shared" si="60"/>
        <v>1867.8567746481242</v>
      </c>
      <c r="R131" s="44">
        <f t="shared" si="61"/>
        <v>1862.25320432418</v>
      </c>
      <c r="S131" s="44">
        <f t="shared" si="70"/>
        <v>1856.6664447112075</v>
      </c>
      <c r="T131" s="44">
        <f t="shared" si="70"/>
        <v>1851.096445377074</v>
      </c>
      <c r="U131" s="44">
        <f t="shared" si="71"/>
        <v>1845.5431560409427</v>
      </c>
      <c r="V131" s="44">
        <f t="shared" si="71"/>
        <v>1840.00652657282</v>
      </c>
      <c r="W131" s="38">
        <v>1</v>
      </c>
      <c r="X131" s="42">
        <v>403.2</v>
      </c>
    </row>
    <row r="132" spans="1:24" ht="12.75">
      <c r="A132" s="38">
        <f t="shared" si="52"/>
        <v>118</v>
      </c>
      <c r="B132" s="41" t="s">
        <v>279</v>
      </c>
      <c r="C132" s="41" t="s">
        <v>280</v>
      </c>
      <c r="D132" s="38">
        <v>1989</v>
      </c>
      <c r="E132" s="42">
        <v>642</v>
      </c>
      <c r="F132" s="42">
        <v>437</v>
      </c>
      <c r="G132" s="44">
        <f t="shared" si="56"/>
        <v>428.26</v>
      </c>
      <c r="H132" s="44">
        <f t="shared" si="72"/>
        <v>423.9774</v>
      </c>
      <c r="I132" s="44">
        <f t="shared" si="72"/>
        <v>419.73762600000003</v>
      </c>
      <c r="J132" s="45">
        <f t="shared" si="57"/>
        <v>417.63893787</v>
      </c>
      <c r="K132" s="44">
        <f t="shared" si="58"/>
        <v>416.38602105639</v>
      </c>
      <c r="L132" s="44">
        <f t="shared" si="59"/>
        <v>415.13686299322086</v>
      </c>
      <c r="M132" s="44">
        <f t="shared" si="59"/>
        <v>413.8914524042412</v>
      </c>
      <c r="N132" s="44">
        <f t="shared" si="67"/>
        <v>412.64977804702846</v>
      </c>
      <c r="O132" s="44">
        <f t="shared" si="68"/>
        <v>411.41182871288737</v>
      </c>
      <c r="P132" s="44">
        <f t="shared" si="69"/>
        <v>410.17759322674874</v>
      </c>
      <c r="Q132" s="44">
        <f t="shared" si="60"/>
        <v>410.17759322674874</v>
      </c>
      <c r="R132" s="44">
        <f t="shared" si="61"/>
        <v>408.9470604470685</v>
      </c>
      <c r="S132" s="44">
        <f t="shared" si="70"/>
        <v>407.7202192657273</v>
      </c>
      <c r="T132" s="44">
        <f t="shared" si="70"/>
        <v>406.49705860793006</v>
      </c>
      <c r="U132" s="44">
        <f t="shared" si="71"/>
        <v>405.2775674321063</v>
      </c>
      <c r="V132" s="44">
        <f t="shared" si="71"/>
        <v>404.06173472981</v>
      </c>
      <c r="W132" s="38">
        <v>1</v>
      </c>
      <c r="X132" s="42">
        <v>30</v>
      </c>
    </row>
    <row r="133" spans="1:24" ht="12.75">
      <c r="A133" s="38">
        <f t="shared" si="52"/>
        <v>119</v>
      </c>
      <c r="B133" s="41" t="s">
        <v>281</v>
      </c>
      <c r="C133" s="41" t="s">
        <v>273</v>
      </c>
      <c r="D133" s="38">
        <v>1989</v>
      </c>
      <c r="E133" s="42">
        <v>364</v>
      </c>
      <c r="F133" s="42">
        <v>219</v>
      </c>
      <c r="G133" s="44">
        <f t="shared" si="56"/>
        <v>214.62</v>
      </c>
      <c r="H133" s="44">
        <f t="shared" si="72"/>
        <v>212.4738</v>
      </c>
      <c r="I133" s="44">
        <f t="shared" si="72"/>
        <v>210.349062</v>
      </c>
      <c r="J133" s="45">
        <f t="shared" si="57"/>
        <v>209.29731669</v>
      </c>
      <c r="K133" s="44">
        <f t="shared" si="58"/>
        <v>208.66942473993</v>
      </c>
      <c r="L133" s="44">
        <f t="shared" si="59"/>
        <v>208.0434164657102</v>
      </c>
      <c r="M133" s="44">
        <f t="shared" si="59"/>
        <v>207.41928621631308</v>
      </c>
      <c r="N133" s="44">
        <f t="shared" si="67"/>
        <v>206.79702835766417</v>
      </c>
      <c r="O133" s="44">
        <f t="shared" si="68"/>
        <v>206.17663727259117</v>
      </c>
      <c r="P133" s="44">
        <f t="shared" si="69"/>
        <v>205.5581073607734</v>
      </c>
      <c r="Q133" s="44">
        <f t="shared" si="60"/>
        <v>205.5581073607734</v>
      </c>
      <c r="R133" s="44">
        <f t="shared" si="61"/>
        <v>204.94143303869106</v>
      </c>
      <c r="S133" s="44">
        <f t="shared" si="70"/>
        <v>204.326608739575</v>
      </c>
      <c r="T133" s="44">
        <f t="shared" si="70"/>
        <v>203.71362891335627</v>
      </c>
      <c r="U133" s="44">
        <f t="shared" si="71"/>
        <v>203.10248802661624</v>
      </c>
      <c r="V133" s="44">
        <f t="shared" si="71"/>
        <v>202.4931805625364</v>
      </c>
      <c r="W133" s="38"/>
      <c r="X133" s="42">
        <v>50</v>
      </c>
    </row>
    <row r="134" spans="1:24" ht="12.75">
      <c r="A134" s="38">
        <f t="shared" si="52"/>
        <v>120</v>
      </c>
      <c r="B134" s="41" t="s">
        <v>282</v>
      </c>
      <c r="C134" s="41" t="s">
        <v>283</v>
      </c>
      <c r="D134" s="38">
        <v>1989</v>
      </c>
      <c r="E134" s="42">
        <v>286</v>
      </c>
      <c r="F134" s="47">
        <v>194</v>
      </c>
      <c r="G134" s="44">
        <f t="shared" si="56"/>
        <v>190.12</v>
      </c>
      <c r="H134" s="44">
        <f t="shared" si="72"/>
        <v>188.21880000000002</v>
      </c>
      <c r="I134" s="44">
        <f t="shared" si="72"/>
        <v>186.33661200000003</v>
      </c>
      <c r="J134" s="45">
        <f t="shared" si="57"/>
        <v>185.40492894000002</v>
      </c>
      <c r="K134" s="44">
        <f t="shared" si="58"/>
        <v>184.84871415318</v>
      </c>
      <c r="L134" s="44">
        <f t="shared" si="59"/>
        <v>184.29416801072045</v>
      </c>
      <c r="M134" s="44">
        <f t="shared" si="59"/>
        <v>183.74128550668829</v>
      </c>
      <c r="N134" s="44">
        <f t="shared" si="67"/>
        <v>183.19006165016822</v>
      </c>
      <c r="O134" s="44">
        <f t="shared" si="68"/>
        <v>182.6404914652177</v>
      </c>
      <c r="P134" s="44">
        <f t="shared" si="69"/>
        <v>182.09256999082206</v>
      </c>
      <c r="Q134" s="44">
        <f t="shared" si="60"/>
        <v>182.09256999082206</v>
      </c>
      <c r="R134" s="44">
        <f t="shared" si="61"/>
        <v>181.5462922808496</v>
      </c>
      <c r="S134" s="44">
        <f t="shared" si="70"/>
        <v>181.00165340400704</v>
      </c>
      <c r="T134" s="44">
        <f t="shared" si="70"/>
        <v>180.45864844379503</v>
      </c>
      <c r="U134" s="44">
        <f t="shared" si="71"/>
        <v>179.91727249846363</v>
      </c>
      <c r="V134" s="44">
        <f t="shared" si="71"/>
        <v>179.37752068096827</v>
      </c>
      <c r="W134" s="38"/>
      <c r="X134" s="42">
        <v>0</v>
      </c>
    </row>
    <row r="135" spans="1:24" ht="12.75">
      <c r="A135" s="38">
        <f t="shared" si="52"/>
        <v>121</v>
      </c>
      <c r="B135" s="41" t="s">
        <v>285</v>
      </c>
      <c r="C135" s="41" t="s">
        <v>286</v>
      </c>
      <c r="D135" s="38">
        <v>1994</v>
      </c>
      <c r="E135" s="42">
        <v>4890</v>
      </c>
      <c r="F135" s="42">
        <v>4254</v>
      </c>
      <c r="G135" s="44">
        <f t="shared" si="56"/>
        <v>4168.92</v>
      </c>
      <c r="H135" s="44">
        <f t="shared" si="72"/>
        <v>4127.2308</v>
      </c>
      <c r="I135" s="44">
        <f t="shared" si="72"/>
        <v>4085.9584920000007</v>
      </c>
      <c r="J135" s="45">
        <f t="shared" si="57"/>
        <v>4065.5286995400006</v>
      </c>
      <c r="K135" s="44">
        <f t="shared" si="58"/>
        <v>4053.332113441381</v>
      </c>
      <c r="L135" s="44">
        <f t="shared" si="59"/>
        <v>4041.172117101057</v>
      </c>
      <c r="M135" s="44">
        <f t="shared" si="59"/>
        <v>4029.0486007497543</v>
      </c>
      <c r="N135" s="44">
        <f t="shared" si="67"/>
        <v>4016.9614549475054</v>
      </c>
      <c r="O135" s="44">
        <f t="shared" si="68"/>
        <v>4004.9105705826632</v>
      </c>
      <c r="P135" s="44">
        <f t="shared" si="69"/>
        <v>3992.8958388709157</v>
      </c>
      <c r="Q135" s="44">
        <f t="shared" si="60"/>
        <v>3992.8958388709157</v>
      </c>
      <c r="R135" s="44">
        <f t="shared" si="61"/>
        <v>3980.917151354303</v>
      </c>
      <c r="S135" s="44">
        <f t="shared" si="70"/>
        <v>3968.9743999002403</v>
      </c>
      <c r="T135" s="44">
        <f t="shared" si="70"/>
        <v>3957.06747670054</v>
      </c>
      <c r="U135" s="44">
        <f t="shared" si="71"/>
        <v>3945.1962742704386</v>
      </c>
      <c r="V135" s="44">
        <f t="shared" si="71"/>
        <v>3933.3606854476275</v>
      </c>
      <c r="W135" s="38">
        <v>2</v>
      </c>
      <c r="X135" s="42">
        <v>2237.5</v>
      </c>
    </row>
    <row r="136" spans="1:24" ht="12.75">
      <c r="A136" s="38">
        <f t="shared" si="52"/>
        <v>122</v>
      </c>
      <c r="B136" s="41" t="s">
        <v>287</v>
      </c>
      <c r="C136" s="41" t="s">
        <v>283</v>
      </c>
      <c r="D136" s="38">
        <v>1935</v>
      </c>
      <c r="E136" s="42">
        <v>2526</v>
      </c>
      <c r="F136" s="42">
        <v>505</v>
      </c>
      <c r="G136" s="44">
        <f t="shared" si="56"/>
        <v>494.9</v>
      </c>
      <c r="H136" s="44">
        <f t="shared" si="72"/>
        <v>489.95099999999996</v>
      </c>
      <c r="I136" s="44">
        <f t="shared" si="72"/>
        <v>485.05149</v>
      </c>
      <c r="J136" s="45">
        <f t="shared" si="57"/>
        <v>482.62623255</v>
      </c>
      <c r="K136" s="44">
        <f t="shared" si="58"/>
        <v>481.17835385235</v>
      </c>
      <c r="L136" s="44">
        <f t="shared" si="59"/>
        <v>479.734818790793</v>
      </c>
      <c r="M136" s="44">
        <f t="shared" si="59"/>
        <v>478.29561433442063</v>
      </c>
      <c r="N136" s="44">
        <f t="shared" si="67"/>
        <v>476.86072749141744</v>
      </c>
      <c r="O136" s="44">
        <f t="shared" si="68"/>
        <v>475.43014530894317</v>
      </c>
      <c r="P136" s="44">
        <f t="shared" si="69"/>
        <v>474.00385487301634</v>
      </c>
      <c r="Q136" s="44">
        <f t="shared" si="60"/>
        <v>474.00385487301634</v>
      </c>
      <c r="R136" s="44">
        <f t="shared" si="61"/>
        <v>472.5818433083973</v>
      </c>
      <c r="S136" s="44">
        <f t="shared" si="70"/>
        <v>471.1640977784721</v>
      </c>
      <c r="T136" s="44">
        <f t="shared" si="70"/>
        <v>469.7506054851367</v>
      </c>
      <c r="U136" s="44">
        <f t="shared" si="71"/>
        <v>468.34135366868134</v>
      </c>
      <c r="V136" s="44">
        <f t="shared" si="71"/>
        <v>466.9363296076753</v>
      </c>
      <c r="W136" s="38"/>
      <c r="X136" s="42">
        <v>0</v>
      </c>
    </row>
    <row r="137" spans="1:24" ht="12.75">
      <c r="A137" s="38">
        <f t="shared" si="52"/>
        <v>123</v>
      </c>
      <c r="B137" s="41" t="s">
        <v>288</v>
      </c>
      <c r="C137" s="41" t="s">
        <v>284</v>
      </c>
      <c r="D137" s="38">
        <v>1989</v>
      </c>
      <c r="E137" s="42">
        <v>170</v>
      </c>
      <c r="F137" s="42">
        <v>46</v>
      </c>
      <c r="G137" s="44">
        <f t="shared" si="56"/>
        <v>45.08</v>
      </c>
      <c r="H137" s="44">
        <f t="shared" si="72"/>
        <v>44.6292</v>
      </c>
      <c r="I137" s="44">
        <f t="shared" si="72"/>
        <v>44.182908</v>
      </c>
      <c r="J137" s="45">
        <f t="shared" si="57"/>
        <v>43.961993459999995</v>
      </c>
      <c r="K137" s="44">
        <f t="shared" si="58"/>
        <v>43.83010747961999</v>
      </c>
      <c r="L137" s="44">
        <f t="shared" si="59"/>
        <v>43.69861715718113</v>
      </c>
      <c r="M137" s="44">
        <f t="shared" si="59"/>
        <v>43.56752130570959</v>
      </c>
      <c r="N137" s="44">
        <f t="shared" si="67"/>
        <v>43.43681874179246</v>
      </c>
      <c r="O137" s="44">
        <f t="shared" si="68"/>
        <v>43.30650828556708</v>
      </c>
      <c r="P137" s="44">
        <f t="shared" si="69"/>
        <v>43.17658876071037</v>
      </c>
      <c r="Q137" s="44">
        <f t="shared" si="60"/>
        <v>43.17658876071037</v>
      </c>
      <c r="R137" s="44">
        <f t="shared" si="61"/>
        <v>43.04705899442824</v>
      </c>
      <c r="S137" s="44">
        <f t="shared" si="70"/>
        <v>42.91791781744496</v>
      </c>
      <c r="T137" s="44">
        <f t="shared" si="70"/>
        <v>42.78916406399262</v>
      </c>
      <c r="U137" s="44">
        <f t="shared" si="71"/>
        <v>42.660796571800645</v>
      </c>
      <c r="V137" s="44">
        <f t="shared" si="71"/>
        <v>42.53281418208525</v>
      </c>
      <c r="W137" s="38"/>
      <c r="X137" s="42">
        <v>0</v>
      </c>
    </row>
    <row r="138" spans="1:24" ht="12.75">
      <c r="A138" s="38">
        <f t="shared" si="52"/>
        <v>124</v>
      </c>
      <c r="B138" s="41" t="s">
        <v>289</v>
      </c>
      <c r="C138" s="41" t="s">
        <v>290</v>
      </c>
      <c r="D138" s="38">
        <v>1927</v>
      </c>
      <c r="E138" s="37">
        <v>220</v>
      </c>
      <c r="F138" s="42">
        <v>45</v>
      </c>
      <c r="G138" s="44">
        <f t="shared" si="56"/>
        <v>44.1</v>
      </c>
      <c r="H138" s="44">
        <f t="shared" si="72"/>
        <v>43.659000000000006</v>
      </c>
      <c r="I138" s="44">
        <f t="shared" si="72"/>
        <v>43.22241000000001</v>
      </c>
      <c r="J138" s="45">
        <f t="shared" si="57"/>
        <v>43.006297950000004</v>
      </c>
      <c r="K138" s="44">
        <f t="shared" si="58"/>
        <v>42.87727905615001</v>
      </c>
      <c r="L138" s="44">
        <f t="shared" si="59"/>
        <v>42.74864721898156</v>
      </c>
      <c r="M138" s="44">
        <f t="shared" si="59"/>
        <v>42.62040127732462</v>
      </c>
      <c r="N138" s="44">
        <f t="shared" si="67"/>
        <v>42.49254007349265</v>
      </c>
      <c r="O138" s="44">
        <f t="shared" si="68"/>
        <v>42.365062453272174</v>
      </c>
      <c r="P138" s="44">
        <f t="shared" si="69"/>
        <v>42.23796726591236</v>
      </c>
      <c r="Q138" s="44">
        <f t="shared" si="60"/>
        <v>42.23796726591236</v>
      </c>
      <c r="R138" s="44">
        <f t="shared" si="61"/>
        <v>42.111253364114624</v>
      </c>
      <c r="S138" s="44">
        <f t="shared" si="70"/>
        <v>41.98491960402228</v>
      </c>
      <c r="T138" s="44">
        <f t="shared" si="70"/>
        <v>41.85896484521021</v>
      </c>
      <c r="U138" s="44">
        <f t="shared" si="71"/>
        <v>41.733387950674576</v>
      </c>
      <c r="V138" s="44">
        <f t="shared" si="71"/>
        <v>41.608187786822555</v>
      </c>
      <c r="W138" s="38"/>
      <c r="X138" s="42">
        <v>0</v>
      </c>
    </row>
    <row r="139" spans="1:24" ht="12.75">
      <c r="A139" s="38"/>
      <c r="B139" s="40" t="s">
        <v>291</v>
      </c>
      <c r="C139" s="41"/>
      <c r="D139" s="38"/>
      <c r="E139" s="42"/>
      <c r="F139" s="42"/>
      <c r="G139" s="44">
        <f t="shared" si="56"/>
        <v>0</v>
      </c>
      <c r="H139" s="44"/>
      <c r="I139" s="44"/>
      <c r="J139" s="45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38"/>
      <c r="X139" s="42"/>
    </row>
    <row r="140" spans="1:24" ht="12.75">
      <c r="A140" s="38">
        <v>125</v>
      </c>
      <c r="B140" s="41" t="s">
        <v>292</v>
      </c>
      <c r="C140" s="41" t="s">
        <v>293</v>
      </c>
      <c r="D140" s="38">
        <v>1975</v>
      </c>
      <c r="E140" s="42">
        <v>189</v>
      </c>
      <c r="F140" s="42">
        <v>154</v>
      </c>
      <c r="G140" s="44">
        <f t="shared" si="56"/>
        <v>150.92</v>
      </c>
      <c r="H140" s="44">
        <f t="shared" si="72"/>
        <v>149.4108</v>
      </c>
      <c r="I140" s="44">
        <f t="shared" si="72"/>
        <v>147.916692</v>
      </c>
      <c r="J140" s="45">
        <f t="shared" si="57"/>
        <v>147.17710854</v>
      </c>
      <c r="K140" s="44">
        <f t="shared" si="58"/>
        <v>146.73557721438002</v>
      </c>
      <c r="L140" s="44">
        <f t="shared" si="59"/>
        <v>146.29537048273687</v>
      </c>
      <c r="M140" s="44">
        <f t="shared" si="59"/>
        <v>145.85648437128867</v>
      </c>
      <c r="N140" s="44">
        <f t="shared" si="67"/>
        <v>145.4189149181748</v>
      </c>
      <c r="O140" s="44">
        <f t="shared" si="68"/>
        <v>144.98265817342028</v>
      </c>
      <c r="P140" s="44">
        <f t="shared" si="69"/>
        <v>144.54771019890003</v>
      </c>
      <c r="Q140" s="44">
        <f t="shared" si="60"/>
        <v>144.54771019890003</v>
      </c>
      <c r="R140" s="44">
        <f t="shared" si="61"/>
        <v>144.11406706830334</v>
      </c>
      <c r="S140" s="44">
        <f t="shared" si="70"/>
        <v>143.68172486709844</v>
      </c>
      <c r="T140" s="44">
        <f t="shared" si="70"/>
        <v>143.25067969249713</v>
      </c>
      <c r="U140" s="44">
        <f t="shared" si="71"/>
        <v>142.82092765341963</v>
      </c>
      <c r="V140" s="44">
        <f t="shared" si="71"/>
        <v>142.39246487045938</v>
      </c>
      <c r="W140" s="38">
        <v>1</v>
      </c>
      <c r="X140" s="42">
        <v>98</v>
      </c>
    </row>
    <row r="141" spans="1:24" ht="12.75">
      <c r="A141" s="38">
        <f t="shared" si="52"/>
        <v>126</v>
      </c>
      <c r="B141" s="41" t="s">
        <v>294</v>
      </c>
      <c r="C141" s="41" t="s">
        <v>295</v>
      </c>
      <c r="D141" s="38">
        <v>1967</v>
      </c>
      <c r="E141" s="42">
        <v>227</v>
      </c>
      <c r="F141" s="42">
        <v>193</v>
      </c>
      <c r="G141" s="44">
        <f t="shared" si="56"/>
        <v>189.14</v>
      </c>
      <c r="H141" s="44">
        <f aca="true" t="shared" si="73" ref="H141:I150">(G141*99)/100</f>
        <v>187.24859999999998</v>
      </c>
      <c r="I141" s="44">
        <f t="shared" si="73"/>
        <v>185.37611399999997</v>
      </c>
      <c r="J141" s="45">
        <f t="shared" si="57"/>
        <v>184.44923343</v>
      </c>
      <c r="K141" s="44">
        <f t="shared" si="58"/>
        <v>183.89588572971</v>
      </c>
      <c r="L141" s="44">
        <f t="shared" si="59"/>
        <v>183.34419807252084</v>
      </c>
      <c r="M141" s="44">
        <f t="shared" si="59"/>
        <v>182.79416547830328</v>
      </c>
      <c r="N141" s="44">
        <f t="shared" si="67"/>
        <v>182.2457829818684</v>
      </c>
      <c r="O141" s="44">
        <f t="shared" si="68"/>
        <v>181.69904563292278</v>
      </c>
      <c r="P141" s="44">
        <f t="shared" si="69"/>
        <v>181.15394849602401</v>
      </c>
      <c r="Q141" s="44">
        <f t="shared" si="60"/>
        <v>181.15394849602401</v>
      </c>
      <c r="R141" s="44">
        <f t="shared" si="61"/>
        <v>180.61048665053593</v>
      </c>
      <c r="S141" s="44">
        <f t="shared" si="70"/>
        <v>180.0686551905843</v>
      </c>
      <c r="T141" s="44">
        <f t="shared" si="70"/>
        <v>179.52844922501257</v>
      </c>
      <c r="U141" s="44">
        <f t="shared" si="71"/>
        <v>178.9898638773375</v>
      </c>
      <c r="V141" s="44">
        <f t="shared" si="71"/>
        <v>178.45289428570553</v>
      </c>
      <c r="W141" s="38">
        <v>1</v>
      </c>
      <c r="X141" s="42">
        <v>70</v>
      </c>
    </row>
    <row r="142" spans="1:24" ht="12.75">
      <c r="A142" s="38">
        <f t="shared" si="52"/>
        <v>127</v>
      </c>
      <c r="B142" s="41" t="s">
        <v>296</v>
      </c>
      <c r="C142" s="41" t="s">
        <v>297</v>
      </c>
      <c r="D142" s="38">
        <v>1967</v>
      </c>
      <c r="E142" s="42">
        <v>3</v>
      </c>
      <c r="F142" s="42">
        <v>3</v>
      </c>
      <c r="G142" s="44">
        <f t="shared" si="56"/>
        <v>2.94</v>
      </c>
      <c r="H142" s="44">
        <f t="shared" si="73"/>
        <v>2.9106</v>
      </c>
      <c r="I142" s="44">
        <f t="shared" si="73"/>
        <v>2.881494</v>
      </c>
      <c r="J142" s="45">
        <f t="shared" si="57"/>
        <v>2.8670865300000004</v>
      </c>
      <c r="K142" s="44">
        <f t="shared" si="58"/>
        <v>2.8584852704100006</v>
      </c>
      <c r="L142" s="44">
        <f t="shared" si="59"/>
        <v>2.8499098145987705</v>
      </c>
      <c r="M142" s="44">
        <f t="shared" si="59"/>
        <v>2.8413600851549745</v>
      </c>
      <c r="N142" s="44">
        <f t="shared" si="67"/>
        <v>2.8328360048995096</v>
      </c>
      <c r="O142" s="44">
        <f t="shared" si="68"/>
        <v>2.824337496884811</v>
      </c>
      <c r="P142" s="44">
        <f t="shared" si="69"/>
        <v>2.8158644843941567</v>
      </c>
      <c r="Q142" s="44">
        <f t="shared" si="60"/>
        <v>2.8158644843941567</v>
      </c>
      <c r="R142" s="44">
        <f t="shared" si="61"/>
        <v>2.8074168909409742</v>
      </c>
      <c r="S142" s="44">
        <f t="shared" si="70"/>
        <v>2.798994640268152</v>
      </c>
      <c r="T142" s="44">
        <f t="shared" si="70"/>
        <v>2.790597656347347</v>
      </c>
      <c r="U142" s="44">
        <f t="shared" si="71"/>
        <v>2.7822258633783052</v>
      </c>
      <c r="V142" s="44">
        <f t="shared" si="71"/>
        <v>2.7738791857881706</v>
      </c>
      <c r="W142" s="38">
        <v>1</v>
      </c>
      <c r="X142" s="42">
        <v>20</v>
      </c>
    </row>
    <row r="143" spans="1:24" ht="12.75">
      <c r="A143" s="38">
        <f t="shared" si="52"/>
        <v>128</v>
      </c>
      <c r="B143" s="41" t="s">
        <v>298</v>
      </c>
      <c r="C143" s="41" t="s">
        <v>297</v>
      </c>
      <c r="D143" s="38">
        <v>1997</v>
      </c>
      <c r="E143" s="42">
        <v>23</v>
      </c>
      <c r="F143" s="42">
        <v>23</v>
      </c>
      <c r="G143" s="44">
        <f t="shared" si="56"/>
        <v>22.54</v>
      </c>
      <c r="H143" s="44">
        <f t="shared" si="73"/>
        <v>22.3146</v>
      </c>
      <c r="I143" s="44">
        <f t="shared" si="73"/>
        <v>22.091454</v>
      </c>
      <c r="J143" s="45">
        <f t="shared" si="57"/>
        <v>21.980996729999998</v>
      </c>
      <c r="K143" s="44">
        <f t="shared" si="58"/>
        <v>21.915053739809995</v>
      </c>
      <c r="L143" s="44">
        <f t="shared" si="59"/>
        <v>21.849308578590566</v>
      </c>
      <c r="M143" s="44">
        <f t="shared" si="59"/>
        <v>21.783760652854795</v>
      </c>
      <c r="N143" s="44">
        <f t="shared" si="67"/>
        <v>21.71840937089623</v>
      </c>
      <c r="O143" s="44">
        <f t="shared" si="68"/>
        <v>21.65325414278354</v>
      </c>
      <c r="P143" s="44">
        <f t="shared" si="69"/>
        <v>21.588294380355187</v>
      </c>
      <c r="Q143" s="44">
        <f t="shared" si="60"/>
        <v>21.588294380355187</v>
      </c>
      <c r="R143" s="44">
        <f t="shared" si="61"/>
        <v>21.52352949721412</v>
      </c>
      <c r="S143" s="44">
        <f t="shared" si="70"/>
        <v>21.45895890872248</v>
      </c>
      <c r="T143" s="44">
        <f t="shared" si="70"/>
        <v>21.39458203199631</v>
      </c>
      <c r="U143" s="44">
        <f t="shared" si="71"/>
        <v>21.330398285900323</v>
      </c>
      <c r="V143" s="44">
        <f t="shared" si="71"/>
        <v>21.266407091042623</v>
      </c>
      <c r="W143" s="38">
        <v>1</v>
      </c>
      <c r="X143" s="42">
        <v>10</v>
      </c>
    </row>
    <row r="144" spans="1:24" ht="12.75">
      <c r="A144" s="38">
        <f t="shared" si="52"/>
        <v>129</v>
      </c>
      <c r="B144" s="41" t="s">
        <v>299</v>
      </c>
      <c r="C144" s="41" t="s">
        <v>300</v>
      </c>
      <c r="D144" s="38">
        <v>1982</v>
      </c>
      <c r="E144" s="42">
        <v>11254</v>
      </c>
      <c r="F144" s="42">
        <v>4614</v>
      </c>
      <c r="G144" s="44">
        <f t="shared" si="56"/>
        <v>4521.72</v>
      </c>
      <c r="H144" s="44">
        <f t="shared" si="73"/>
        <v>4476.5028</v>
      </c>
      <c r="I144" s="44">
        <f t="shared" si="73"/>
        <v>4431.737772</v>
      </c>
      <c r="J144" s="45">
        <f t="shared" si="57"/>
        <v>4409.579083140001</v>
      </c>
      <c r="K144" s="44">
        <f t="shared" si="58"/>
        <v>4396.350345890581</v>
      </c>
      <c r="L144" s="44">
        <f t="shared" si="59"/>
        <v>4383.161294852909</v>
      </c>
      <c r="M144" s="44">
        <f t="shared" si="59"/>
        <v>4370.011810968351</v>
      </c>
      <c r="N144" s="44">
        <f t="shared" si="67"/>
        <v>4356.901775535446</v>
      </c>
      <c r="O144" s="44">
        <f t="shared" si="68"/>
        <v>4343.83107020884</v>
      </c>
      <c r="P144" s="44">
        <f t="shared" si="69"/>
        <v>4330.7995769982135</v>
      </c>
      <c r="Q144" s="44">
        <f t="shared" si="60"/>
        <v>4330.7995769982135</v>
      </c>
      <c r="R144" s="44">
        <f t="shared" si="61"/>
        <v>4317.807178267219</v>
      </c>
      <c r="S144" s="44">
        <f t="shared" si="70"/>
        <v>4304.853756732417</v>
      </c>
      <c r="T144" s="44">
        <f t="shared" si="70"/>
        <v>4291.939195462221</v>
      </c>
      <c r="U144" s="44">
        <f t="shared" si="71"/>
        <v>4279.063377875834</v>
      </c>
      <c r="V144" s="44">
        <f t="shared" si="71"/>
        <v>4266.226187742206</v>
      </c>
      <c r="W144" s="38">
        <v>2</v>
      </c>
      <c r="X144" s="42">
        <v>1127.6</v>
      </c>
    </row>
    <row r="145" spans="1:24" ht="12.75">
      <c r="A145" s="38">
        <f t="shared" si="52"/>
        <v>130</v>
      </c>
      <c r="B145" s="41" t="s">
        <v>301</v>
      </c>
      <c r="C145" s="41" t="s">
        <v>302</v>
      </c>
      <c r="D145" s="38">
        <v>1982</v>
      </c>
      <c r="E145" s="42">
        <v>175</v>
      </c>
      <c r="F145" s="47">
        <v>66</v>
      </c>
      <c r="G145" s="44">
        <f t="shared" si="56"/>
        <v>64.68</v>
      </c>
      <c r="H145" s="44">
        <f t="shared" si="73"/>
        <v>64.03320000000001</v>
      </c>
      <c r="I145" s="44">
        <f t="shared" si="73"/>
        <v>63.39286800000001</v>
      </c>
      <c r="J145" s="45">
        <f t="shared" si="57"/>
        <v>63.07590366</v>
      </c>
      <c r="K145" s="44">
        <f t="shared" si="58"/>
        <v>62.88667594902</v>
      </c>
      <c r="L145" s="44">
        <f t="shared" si="59"/>
        <v>62.698015921172946</v>
      </c>
      <c r="M145" s="44">
        <f t="shared" si="59"/>
        <v>62.50992187340943</v>
      </c>
      <c r="N145" s="44">
        <f t="shared" si="67"/>
        <v>62.32239210778921</v>
      </c>
      <c r="O145" s="44">
        <f t="shared" si="68"/>
        <v>62.13542493146585</v>
      </c>
      <c r="P145" s="44">
        <f t="shared" si="69"/>
        <v>61.94901865667145</v>
      </c>
      <c r="Q145" s="44">
        <f t="shared" si="60"/>
        <v>61.94901865667145</v>
      </c>
      <c r="R145" s="44">
        <f t="shared" si="61"/>
        <v>61.76317160070143</v>
      </c>
      <c r="S145" s="44">
        <f t="shared" si="70"/>
        <v>61.577882085899326</v>
      </c>
      <c r="T145" s="44">
        <f t="shared" si="70"/>
        <v>61.39314843964163</v>
      </c>
      <c r="U145" s="44">
        <f t="shared" si="71"/>
        <v>61.2089689943227</v>
      </c>
      <c r="V145" s="44">
        <f t="shared" si="71"/>
        <v>61.02534208733974</v>
      </c>
      <c r="W145" s="38">
        <v>1</v>
      </c>
      <c r="X145" s="42">
        <v>20</v>
      </c>
    </row>
    <row r="146" spans="1:24" ht="12.75">
      <c r="A146" s="38">
        <f t="shared" si="52"/>
        <v>131</v>
      </c>
      <c r="B146" s="41" t="s">
        <v>303</v>
      </c>
      <c r="C146" s="41" t="s">
        <v>300</v>
      </c>
      <c r="D146" s="38">
        <v>1982</v>
      </c>
      <c r="E146" s="42">
        <v>120</v>
      </c>
      <c r="F146" s="42">
        <v>1</v>
      </c>
      <c r="G146" s="44">
        <f t="shared" si="56"/>
        <v>0.98</v>
      </c>
      <c r="H146" s="44">
        <f t="shared" si="73"/>
        <v>0.9702</v>
      </c>
      <c r="I146" s="44">
        <f t="shared" si="73"/>
        <v>0.9604979999999999</v>
      </c>
      <c r="J146" s="45">
        <f t="shared" si="57"/>
        <v>0.9556955099999999</v>
      </c>
      <c r="K146" s="44">
        <f t="shared" si="58"/>
        <v>0.9528284234699999</v>
      </c>
      <c r="L146" s="44">
        <f t="shared" si="59"/>
        <v>0.9499699381995899</v>
      </c>
      <c r="M146" s="44">
        <f t="shared" si="59"/>
        <v>0.9471200283849912</v>
      </c>
      <c r="N146" s="44">
        <f t="shared" si="67"/>
        <v>0.9442786682998363</v>
      </c>
      <c r="O146" s="44">
        <f t="shared" si="68"/>
        <v>0.9414458322949367</v>
      </c>
      <c r="P146" s="44">
        <f t="shared" si="69"/>
        <v>0.938621494798052</v>
      </c>
      <c r="Q146" s="44">
        <f t="shared" si="60"/>
        <v>0.938621494798052</v>
      </c>
      <c r="R146" s="44">
        <f t="shared" si="61"/>
        <v>0.9358056303136578</v>
      </c>
      <c r="S146" s="44">
        <f t="shared" si="70"/>
        <v>0.9329982134227168</v>
      </c>
      <c r="T146" s="44">
        <f t="shared" si="70"/>
        <v>0.9301992187824487</v>
      </c>
      <c r="U146" s="44">
        <f t="shared" si="71"/>
        <v>0.9274086211261015</v>
      </c>
      <c r="V146" s="44">
        <f t="shared" si="71"/>
        <v>0.9246263952627232</v>
      </c>
      <c r="W146" s="38">
        <v>1</v>
      </c>
      <c r="X146" s="42">
        <v>50</v>
      </c>
    </row>
    <row r="147" spans="1:24" ht="12.75">
      <c r="A147" s="38"/>
      <c r="B147" s="46" t="s">
        <v>304</v>
      </c>
      <c r="C147" s="41"/>
      <c r="D147" s="38"/>
      <c r="E147" s="42"/>
      <c r="F147" s="42"/>
      <c r="G147" s="44">
        <f t="shared" si="56"/>
        <v>0</v>
      </c>
      <c r="H147" s="44"/>
      <c r="I147" s="44">
        <f t="shared" si="73"/>
        <v>0</v>
      </c>
      <c r="J147" s="45">
        <f t="shared" si="57"/>
        <v>0</v>
      </c>
      <c r="K147" s="44">
        <f t="shared" si="58"/>
        <v>0</v>
      </c>
      <c r="L147" s="44">
        <f t="shared" si="59"/>
        <v>0</v>
      </c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38"/>
      <c r="X147" s="42"/>
    </row>
    <row r="148" spans="1:24" ht="12.75">
      <c r="A148" s="38">
        <v>132</v>
      </c>
      <c r="B148" s="41" t="s">
        <v>305</v>
      </c>
      <c r="C148" s="41" t="s">
        <v>293</v>
      </c>
      <c r="D148" s="38">
        <v>1982</v>
      </c>
      <c r="E148" s="42">
        <v>12927</v>
      </c>
      <c r="F148" s="42">
        <v>5817</v>
      </c>
      <c r="G148" s="44">
        <f t="shared" si="56"/>
        <v>5700.66</v>
      </c>
      <c r="H148" s="44">
        <f t="shared" si="73"/>
        <v>5643.653399999999</v>
      </c>
      <c r="I148" s="44">
        <f t="shared" si="73"/>
        <v>5587.216865999999</v>
      </c>
      <c r="J148" s="45">
        <f t="shared" si="57"/>
        <v>5559.280781669999</v>
      </c>
      <c r="K148" s="44">
        <f t="shared" si="58"/>
        <v>5542.602939324989</v>
      </c>
      <c r="L148" s="44">
        <f t="shared" si="59"/>
        <v>5525.975130507015</v>
      </c>
      <c r="M148" s="44">
        <f t="shared" si="59"/>
        <v>5509.397205115494</v>
      </c>
      <c r="N148" s="44">
        <f t="shared" si="67"/>
        <v>5492.869013500149</v>
      </c>
      <c r="O148" s="44">
        <f t="shared" si="68"/>
        <v>5476.390406459649</v>
      </c>
      <c r="P148" s="44">
        <f t="shared" si="69"/>
        <v>5459.961235240271</v>
      </c>
      <c r="Q148" s="44">
        <f t="shared" si="60"/>
        <v>5459.961235240271</v>
      </c>
      <c r="R148" s="44">
        <f t="shared" si="61"/>
        <v>5443.581351534551</v>
      </c>
      <c r="S148" s="44">
        <f t="shared" si="70"/>
        <v>5427.250607479947</v>
      </c>
      <c r="T148" s="44">
        <f t="shared" si="70"/>
        <v>5410.9688556575065</v>
      </c>
      <c r="U148" s="44">
        <f t="shared" si="71"/>
        <v>5394.735949090534</v>
      </c>
      <c r="V148" s="44">
        <f t="shared" si="71"/>
        <v>5378.551741243262</v>
      </c>
      <c r="W148" s="38"/>
      <c r="X148" s="42">
        <v>2653</v>
      </c>
    </row>
    <row r="149" spans="1:24" ht="12.75">
      <c r="A149" s="38">
        <f t="shared" si="52"/>
        <v>133</v>
      </c>
      <c r="B149" s="41" t="s">
        <v>306</v>
      </c>
      <c r="C149" s="41" t="s">
        <v>293</v>
      </c>
      <c r="D149" s="38">
        <v>1984</v>
      </c>
      <c r="E149" s="47">
        <v>5</v>
      </c>
      <c r="F149" s="42">
        <v>2</v>
      </c>
      <c r="G149" s="44">
        <f t="shared" si="56"/>
        <v>1.96</v>
      </c>
      <c r="H149" s="44">
        <f t="shared" si="73"/>
        <v>1.9404</v>
      </c>
      <c r="I149" s="44">
        <f t="shared" si="73"/>
        <v>1.9209959999999997</v>
      </c>
      <c r="J149" s="45">
        <f t="shared" si="57"/>
        <v>1.9113910199999997</v>
      </c>
      <c r="K149" s="44">
        <f t="shared" si="58"/>
        <v>1.9056568469399997</v>
      </c>
      <c r="L149" s="44">
        <f t="shared" si="59"/>
        <v>1.8999398763991797</v>
      </c>
      <c r="M149" s="44">
        <f t="shared" si="59"/>
        <v>1.8942400567699824</v>
      </c>
      <c r="N149" s="44">
        <f t="shared" si="67"/>
        <v>1.8885573365996726</v>
      </c>
      <c r="O149" s="44">
        <f t="shared" si="68"/>
        <v>1.8828916645898734</v>
      </c>
      <c r="P149" s="44">
        <f t="shared" si="69"/>
        <v>1.877242989596104</v>
      </c>
      <c r="Q149" s="44">
        <f t="shared" si="60"/>
        <v>1.877242989596104</v>
      </c>
      <c r="R149" s="44">
        <f t="shared" si="61"/>
        <v>1.8716112606273156</v>
      </c>
      <c r="S149" s="44">
        <f t="shared" si="70"/>
        <v>1.8659964268454337</v>
      </c>
      <c r="T149" s="44">
        <f t="shared" si="70"/>
        <v>1.8603984375648974</v>
      </c>
      <c r="U149" s="44">
        <f t="shared" si="71"/>
        <v>1.854817242252203</v>
      </c>
      <c r="V149" s="44">
        <f t="shared" si="71"/>
        <v>1.8492527905254463</v>
      </c>
      <c r="W149" s="38">
        <v>1</v>
      </c>
      <c r="X149" s="42">
        <v>20</v>
      </c>
    </row>
    <row r="150" spans="1:24" ht="12.75">
      <c r="A150" s="38">
        <f aca="true" t="shared" si="74" ref="A150:A210">SUM(A149+1)</f>
        <v>134</v>
      </c>
      <c r="B150" s="41" t="s">
        <v>306</v>
      </c>
      <c r="C150" s="41" t="s">
        <v>293</v>
      </c>
      <c r="D150" s="38">
        <v>1995</v>
      </c>
      <c r="E150" s="42">
        <v>7</v>
      </c>
      <c r="F150" s="42">
        <v>6</v>
      </c>
      <c r="G150" s="44">
        <f t="shared" si="56"/>
        <v>5.88</v>
      </c>
      <c r="H150" s="44">
        <f t="shared" si="73"/>
        <v>5.8212</v>
      </c>
      <c r="I150" s="44">
        <f t="shared" si="73"/>
        <v>5.762988</v>
      </c>
      <c r="J150" s="45">
        <f t="shared" si="57"/>
        <v>5.734173060000001</v>
      </c>
      <c r="K150" s="44">
        <f t="shared" si="58"/>
        <v>5.716970540820001</v>
      </c>
      <c r="L150" s="44">
        <f t="shared" si="59"/>
        <v>5.699819629197541</v>
      </c>
      <c r="M150" s="44">
        <f t="shared" si="59"/>
        <v>5.682720170309949</v>
      </c>
      <c r="N150" s="44">
        <f t="shared" si="67"/>
        <v>5.665672009799019</v>
      </c>
      <c r="O150" s="44">
        <f t="shared" si="68"/>
        <v>5.648674993769622</v>
      </c>
      <c r="P150" s="44">
        <f t="shared" si="69"/>
        <v>5.631728968788313</v>
      </c>
      <c r="Q150" s="44">
        <f t="shared" si="60"/>
        <v>5.631728968788313</v>
      </c>
      <c r="R150" s="44">
        <f t="shared" si="61"/>
        <v>5.6148337818819485</v>
      </c>
      <c r="S150" s="44">
        <f t="shared" si="70"/>
        <v>5.597989280536304</v>
      </c>
      <c r="T150" s="44">
        <f t="shared" si="70"/>
        <v>5.581195312694694</v>
      </c>
      <c r="U150" s="44">
        <f t="shared" si="71"/>
        <v>5.5644517267566105</v>
      </c>
      <c r="V150" s="44">
        <f t="shared" si="71"/>
        <v>5.547758371576341</v>
      </c>
      <c r="W150" s="38">
        <v>1</v>
      </c>
      <c r="X150" s="42">
        <v>54</v>
      </c>
    </row>
    <row r="151" spans="1:24" ht="12.75">
      <c r="A151" s="38"/>
      <c r="B151" s="40" t="s">
        <v>307</v>
      </c>
      <c r="C151" s="41"/>
      <c r="D151" s="38"/>
      <c r="E151" s="42"/>
      <c r="F151" s="42"/>
      <c r="G151" s="44">
        <f t="shared" si="56"/>
        <v>0</v>
      </c>
      <c r="H151" s="44"/>
      <c r="I151" s="44"/>
      <c r="J151" s="45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>
        <f>(U151*99.7)/100</f>
        <v>0</v>
      </c>
      <c r="W151" s="38"/>
      <c r="X151" s="42"/>
    </row>
    <row r="152" spans="1:24" ht="12.75">
      <c r="A152" s="38">
        <v>135</v>
      </c>
      <c r="B152" s="41" t="s">
        <v>309</v>
      </c>
      <c r="C152" s="41" t="s">
        <v>310</v>
      </c>
      <c r="D152" s="38">
        <v>1974</v>
      </c>
      <c r="E152" s="42">
        <v>1799</v>
      </c>
      <c r="F152" s="42">
        <v>1281</v>
      </c>
      <c r="G152" s="44">
        <f t="shared" si="56"/>
        <v>1255.38</v>
      </c>
      <c r="H152" s="44">
        <f aca="true" t="shared" si="75" ref="H152:I166">(G152*99)/100</f>
        <v>1242.8262000000002</v>
      </c>
      <c r="I152" s="44">
        <f t="shared" si="75"/>
        <v>1230.397938</v>
      </c>
      <c r="J152" s="45">
        <f t="shared" si="57"/>
        <v>1224.2459483100001</v>
      </c>
      <c r="K152" s="44">
        <f t="shared" si="58"/>
        <v>1220.5732104650701</v>
      </c>
      <c r="L152" s="44">
        <f t="shared" si="59"/>
        <v>1216.9114908336749</v>
      </c>
      <c r="M152" s="44">
        <f t="shared" si="59"/>
        <v>1213.260756361174</v>
      </c>
      <c r="N152" s="44">
        <f t="shared" si="67"/>
        <v>1209.6209740920904</v>
      </c>
      <c r="O152" s="44">
        <f t="shared" si="68"/>
        <v>1205.992111169814</v>
      </c>
      <c r="P152" s="44">
        <f t="shared" si="69"/>
        <v>1202.3741348363046</v>
      </c>
      <c r="Q152" s="44">
        <f t="shared" si="60"/>
        <v>1202.3741348363046</v>
      </c>
      <c r="R152" s="44">
        <f t="shared" si="61"/>
        <v>1198.7670124317958</v>
      </c>
      <c r="S152" s="44">
        <f t="shared" si="70"/>
        <v>1195.1707113945004</v>
      </c>
      <c r="T152" s="44">
        <f t="shared" si="70"/>
        <v>1191.5851992603168</v>
      </c>
      <c r="U152" s="44">
        <f t="shared" si="71"/>
        <v>1188.0104436625359</v>
      </c>
      <c r="V152" s="44">
        <f t="shared" si="71"/>
        <v>1184.4464123315483</v>
      </c>
      <c r="W152" s="38">
        <v>1</v>
      </c>
      <c r="X152" s="42">
        <v>576</v>
      </c>
    </row>
    <row r="153" spans="1:24" ht="12.75">
      <c r="A153" s="38">
        <f t="shared" si="74"/>
        <v>136</v>
      </c>
      <c r="B153" s="41" t="s">
        <v>311</v>
      </c>
      <c r="C153" s="41" t="s">
        <v>312</v>
      </c>
      <c r="D153" s="38">
        <v>1994</v>
      </c>
      <c r="E153" s="42">
        <v>59</v>
      </c>
      <c r="F153" s="42">
        <v>38</v>
      </c>
      <c r="G153" s="44">
        <f t="shared" si="56"/>
        <v>37.24</v>
      </c>
      <c r="H153" s="44">
        <f t="shared" si="75"/>
        <v>36.8676</v>
      </c>
      <c r="I153" s="44">
        <f t="shared" si="75"/>
        <v>36.498924</v>
      </c>
      <c r="J153" s="45">
        <f t="shared" si="57"/>
        <v>36.31642938</v>
      </c>
      <c r="K153" s="44">
        <f t="shared" si="58"/>
        <v>36.20748009186</v>
      </c>
      <c r="L153" s="44">
        <f t="shared" si="59"/>
        <v>36.098857651584424</v>
      </c>
      <c r="M153" s="44">
        <f t="shared" si="59"/>
        <v>35.99056107862967</v>
      </c>
      <c r="N153" s="44">
        <f t="shared" si="67"/>
        <v>35.88258939539378</v>
      </c>
      <c r="O153" s="44">
        <f t="shared" si="68"/>
        <v>35.774941627207596</v>
      </c>
      <c r="P153" s="44">
        <f t="shared" si="69"/>
        <v>35.66761680232597</v>
      </c>
      <c r="Q153" s="44">
        <f t="shared" si="60"/>
        <v>35.66761680232597</v>
      </c>
      <c r="R153" s="44">
        <f t="shared" si="61"/>
        <v>35.560613951918995</v>
      </c>
      <c r="S153" s="44">
        <f t="shared" si="70"/>
        <v>35.453932110063235</v>
      </c>
      <c r="T153" s="44">
        <f t="shared" si="70"/>
        <v>35.347570313733044</v>
      </c>
      <c r="U153" s="44">
        <f t="shared" si="71"/>
        <v>35.24152760279185</v>
      </c>
      <c r="V153" s="44">
        <f t="shared" si="71"/>
        <v>35.13580301998347</v>
      </c>
      <c r="W153" s="38">
        <v>1</v>
      </c>
      <c r="X153" s="42">
        <v>225</v>
      </c>
    </row>
    <row r="154" spans="1:24" ht="12.75">
      <c r="A154" s="38">
        <f t="shared" si="74"/>
        <v>137</v>
      </c>
      <c r="B154" s="41" t="s">
        <v>313</v>
      </c>
      <c r="C154" s="41" t="s">
        <v>308</v>
      </c>
      <c r="D154" s="38">
        <v>1987</v>
      </c>
      <c r="E154" s="42">
        <v>182</v>
      </c>
      <c r="F154" s="42">
        <v>88</v>
      </c>
      <c r="G154" s="44">
        <f t="shared" si="56"/>
        <v>86.24</v>
      </c>
      <c r="H154" s="44">
        <f t="shared" si="75"/>
        <v>85.3776</v>
      </c>
      <c r="I154" s="44">
        <f t="shared" si="75"/>
        <v>84.523824</v>
      </c>
      <c r="J154" s="45">
        <f t="shared" si="57"/>
        <v>84.10120488000001</v>
      </c>
      <c r="K154" s="44">
        <f t="shared" si="58"/>
        <v>83.84890126536001</v>
      </c>
      <c r="L154" s="44">
        <f t="shared" si="59"/>
        <v>83.59735456156393</v>
      </c>
      <c r="M154" s="44">
        <f t="shared" si="59"/>
        <v>83.34656249787923</v>
      </c>
      <c r="N154" s="44">
        <f t="shared" si="67"/>
        <v>83.0965228103856</v>
      </c>
      <c r="O154" s="44">
        <f t="shared" si="68"/>
        <v>82.84723324195444</v>
      </c>
      <c r="P154" s="44">
        <f t="shared" si="69"/>
        <v>82.5986915422286</v>
      </c>
      <c r="Q154" s="44">
        <f t="shared" si="60"/>
        <v>82.5986915422286</v>
      </c>
      <c r="R154" s="44">
        <f t="shared" si="61"/>
        <v>82.35089546760192</v>
      </c>
      <c r="S154" s="44">
        <f t="shared" si="70"/>
        <v>82.1038427811991</v>
      </c>
      <c r="T154" s="44">
        <f t="shared" si="70"/>
        <v>81.85753125285551</v>
      </c>
      <c r="U154" s="44">
        <f t="shared" si="71"/>
        <v>81.61195865909694</v>
      </c>
      <c r="V154" s="44">
        <f t="shared" si="71"/>
        <v>81.36712278311965</v>
      </c>
      <c r="W154" s="38">
        <v>1</v>
      </c>
      <c r="X154" s="42">
        <v>58</v>
      </c>
    </row>
    <row r="155" spans="1:24" ht="12.75">
      <c r="A155" s="38">
        <f t="shared" si="74"/>
        <v>138</v>
      </c>
      <c r="B155" s="41" t="s">
        <v>314</v>
      </c>
      <c r="C155" s="41" t="s">
        <v>315</v>
      </c>
      <c r="D155" s="38">
        <v>1982</v>
      </c>
      <c r="E155" s="42">
        <v>486</v>
      </c>
      <c r="F155" s="42">
        <v>266</v>
      </c>
      <c r="G155" s="44">
        <f aca="true" t="shared" si="76" ref="G155:G202">(F155*98)/100</f>
        <v>260.68</v>
      </c>
      <c r="H155" s="44">
        <f t="shared" si="75"/>
        <v>258.0732</v>
      </c>
      <c r="I155" s="44">
        <f t="shared" si="75"/>
        <v>255.49246799999997</v>
      </c>
      <c r="J155" s="45">
        <f aca="true" t="shared" si="77" ref="J155:J202">(I155*99.5)/100</f>
        <v>254.21500565999997</v>
      </c>
      <c r="K155" s="44">
        <f aca="true" t="shared" si="78" ref="K155:K202">(J155*99.7)/100</f>
        <v>253.45236064301997</v>
      </c>
      <c r="L155" s="44">
        <f aca="true" t="shared" si="79" ref="L155:M158">SUM(K155*99.7)/100</f>
        <v>252.69200356109093</v>
      </c>
      <c r="M155" s="44">
        <f t="shared" si="79"/>
        <v>251.93392755040767</v>
      </c>
      <c r="N155" s="44">
        <f t="shared" si="67"/>
        <v>251.17812576775646</v>
      </c>
      <c r="O155" s="44">
        <f t="shared" si="68"/>
        <v>250.4245913904532</v>
      </c>
      <c r="P155" s="44">
        <f t="shared" si="69"/>
        <v>249.67331761628185</v>
      </c>
      <c r="Q155" s="44">
        <f t="shared" si="60"/>
        <v>249.67331761628185</v>
      </c>
      <c r="R155" s="44">
        <f t="shared" si="61"/>
        <v>248.92429766343304</v>
      </c>
      <c r="S155" s="44">
        <f t="shared" si="70"/>
        <v>248.17752477044277</v>
      </c>
      <c r="T155" s="44">
        <f t="shared" si="70"/>
        <v>247.43299219613147</v>
      </c>
      <c r="U155" s="44">
        <f t="shared" si="71"/>
        <v>246.69069321954305</v>
      </c>
      <c r="V155" s="44">
        <f t="shared" si="71"/>
        <v>245.95062113988442</v>
      </c>
      <c r="W155" s="38">
        <v>1</v>
      </c>
      <c r="X155" s="42">
        <v>58</v>
      </c>
    </row>
    <row r="156" spans="1:24" ht="12.75">
      <c r="A156" s="38">
        <f t="shared" si="74"/>
        <v>139</v>
      </c>
      <c r="B156" s="41" t="s">
        <v>316</v>
      </c>
      <c r="C156" s="41" t="s">
        <v>317</v>
      </c>
      <c r="D156" s="38">
        <v>1981</v>
      </c>
      <c r="E156" s="42">
        <v>22</v>
      </c>
      <c r="F156" s="42">
        <v>15</v>
      </c>
      <c r="G156" s="44">
        <f t="shared" si="76"/>
        <v>14.7</v>
      </c>
      <c r="H156" s="44">
        <f t="shared" si="75"/>
        <v>14.552999999999999</v>
      </c>
      <c r="I156" s="44">
        <f t="shared" si="75"/>
        <v>14.407469999999998</v>
      </c>
      <c r="J156" s="45">
        <f t="shared" si="77"/>
        <v>14.335432649999998</v>
      </c>
      <c r="K156" s="44">
        <f t="shared" si="78"/>
        <v>14.292426352049997</v>
      </c>
      <c r="L156" s="44">
        <f t="shared" si="79"/>
        <v>14.249549072993847</v>
      </c>
      <c r="M156" s="44">
        <f t="shared" si="79"/>
        <v>14.206800425774865</v>
      </c>
      <c r="N156" s="44">
        <f t="shared" si="67"/>
        <v>14.164180024497542</v>
      </c>
      <c r="O156" s="44">
        <f t="shared" si="68"/>
        <v>14.121687484424049</v>
      </c>
      <c r="P156" s="44">
        <f t="shared" si="69"/>
        <v>14.079322421970778</v>
      </c>
      <c r="Q156" s="44">
        <f aca="true" t="shared" si="80" ref="Q156:Q202">(O156*99.7)/100</f>
        <v>14.079322421970778</v>
      </c>
      <c r="R156" s="44">
        <f>(Q156*99.7)/100</f>
        <v>14.037084454704866</v>
      </c>
      <c r="S156" s="44">
        <f t="shared" si="70"/>
        <v>13.994973201340752</v>
      </c>
      <c r="T156" s="44">
        <f t="shared" si="70"/>
        <v>13.95298828173673</v>
      </c>
      <c r="U156" s="44">
        <f t="shared" si="71"/>
        <v>13.91112931689152</v>
      </c>
      <c r="V156" s="44">
        <f t="shared" si="71"/>
        <v>13.869395928940847</v>
      </c>
      <c r="W156" s="38">
        <v>1</v>
      </c>
      <c r="X156" s="42">
        <v>72</v>
      </c>
    </row>
    <row r="157" spans="1:24" ht="12.75">
      <c r="A157" s="38">
        <f t="shared" si="74"/>
        <v>140</v>
      </c>
      <c r="B157" s="41" t="s">
        <v>111</v>
      </c>
      <c r="C157" s="41" t="s">
        <v>310</v>
      </c>
      <c r="D157" s="38">
        <v>1984</v>
      </c>
      <c r="E157" s="42">
        <v>35</v>
      </c>
      <c r="F157" s="42">
        <v>0</v>
      </c>
      <c r="G157" s="44">
        <f t="shared" si="76"/>
        <v>0</v>
      </c>
      <c r="H157" s="44">
        <f t="shared" si="75"/>
        <v>0</v>
      </c>
      <c r="I157" s="44">
        <f t="shared" si="75"/>
        <v>0</v>
      </c>
      <c r="J157" s="45">
        <f t="shared" si="77"/>
        <v>0</v>
      </c>
      <c r="K157" s="44">
        <f t="shared" si="78"/>
        <v>0</v>
      </c>
      <c r="L157" s="44">
        <f t="shared" si="79"/>
        <v>0</v>
      </c>
      <c r="M157" s="44">
        <f t="shared" si="79"/>
        <v>0</v>
      </c>
      <c r="N157" s="44">
        <f t="shared" si="67"/>
        <v>0</v>
      </c>
      <c r="O157" s="44">
        <f t="shared" si="68"/>
        <v>0</v>
      </c>
      <c r="P157" s="44">
        <f t="shared" si="69"/>
        <v>0</v>
      </c>
      <c r="Q157" s="44">
        <f t="shared" si="80"/>
        <v>0</v>
      </c>
      <c r="R157" s="44">
        <f>(Q157*99.7)/100</f>
        <v>0</v>
      </c>
      <c r="S157" s="44">
        <f t="shared" si="70"/>
        <v>0</v>
      </c>
      <c r="T157" s="44">
        <f t="shared" si="70"/>
        <v>0</v>
      </c>
      <c r="U157" s="44">
        <f t="shared" si="71"/>
        <v>0</v>
      </c>
      <c r="V157" s="44">
        <f t="shared" si="71"/>
        <v>0</v>
      </c>
      <c r="W157" s="38"/>
      <c r="X157" s="42">
        <v>433</v>
      </c>
    </row>
    <row r="158" spans="1:24" ht="12.75">
      <c r="A158" s="38">
        <f t="shared" si="74"/>
        <v>141</v>
      </c>
      <c r="B158" s="41" t="s">
        <v>318</v>
      </c>
      <c r="C158" s="41" t="s">
        <v>319</v>
      </c>
      <c r="D158" s="38">
        <v>1988</v>
      </c>
      <c r="E158" s="42">
        <v>8967</v>
      </c>
      <c r="F158" s="42">
        <v>8393</v>
      </c>
      <c r="G158" s="44">
        <f t="shared" si="76"/>
        <v>8225.14</v>
      </c>
      <c r="H158" s="44">
        <f t="shared" si="75"/>
        <v>8142.8886</v>
      </c>
      <c r="I158" s="44">
        <f t="shared" si="75"/>
        <v>8061.4597140000005</v>
      </c>
      <c r="J158" s="45">
        <f t="shared" si="77"/>
        <v>8021.152415430001</v>
      </c>
      <c r="K158" s="44">
        <f t="shared" si="78"/>
        <v>7997.088958183712</v>
      </c>
      <c r="L158" s="44">
        <f t="shared" si="79"/>
        <v>7973.097691309161</v>
      </c>
      <c r="M158" s="44">
        <f t="shared" si="79"/>
        <v>7949.178398235233</v>
      </c>
      <c r="N158" s="44">
        <f t="shared" si="67"/>
        <v>7925.330863040527</v>
      </c>
      <c r="O158" s="44">
        <f t="shared" si="68"/>
        <v>7901.554870451406</v>
      </c>
      <c r="P158" s="44">
        <f t="shared" si="69"/>
        <v>7877.850205840052</v>
      </c>
      <c r="Q158" s="44">
        <f t="shared" si="80"/>
        <v>7877.850205840052</v>
      </c>
      <c r="R158" s="44">
        <f>(Q158*99.7)/100</f>
        <v>7854.216655222532</v>
      </c>
      <c r="S158" s="44">
        <f t="shared" si="70"/>
        <v>7830.654005256864</v>
      </c>
      <c r="T158" s="44">
        <f t="shared" si="70"/>
        <v>7807.162043241094</v>
      </c>
      <c r="U158" s="44">
        <f t="shared" si="71"/>
        <v>7783.74055711137</v>
      </c>
      <c r="V158" s="44">
        <f t="shared" si="71"/>
        <v>7760.389335440036</v>
      </c>
      <c r="W158" s="38">
        <v>2</v>
      </c>
      <c r="X158" s="42">
        <v>1075</v>
      </c>
    </row>
    <row r="159" spans="1:24" ht="12.75">
      <c r="A159" s="38"/>
      <c r="B159" s="46" t="s">
        <v>320</v>
      </c>
      <c r="C159" s="41"/>
      <c r="D159" s="38"/>
      <c r="E159" s="42"/>
      <c r="F159" s="42"/>
      <c r="G159" s="44">
        <f t="shared" si="76"/>
        <v>0</v>
      </c>
      <c r="H159" s="44"/>
      <c r="I159" s="44"/>
      <c r="J159" s="45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38"/>
      <c r="X159" s="42"/>
    </row>
    <row r="160" spans="1:24" ht="12.75">
      <c r="A160" s="38">
        <v>142</v>
      </c>
      <c r="B160" s="41" t="s">
        <v>321</v>
      </c>
      <c r="C160" s="41" t="s">
        <v>322</v>
      </c>
      <c r="D160" s="38">
        <v>1992</v>
      </c>
      <c r="E160" s="42">
        <v>2398</v>
      </c>
      <c r="F160" s="42">
        <v>2110</v>
      </c>
      <c r="G160" s="44">
        <f t="shared" si="76"/>
        <v>2067.8</v>
      </c>
      <c r="H160" s="44">
        <f t="shared" si="75"/>
        <v>2047.122</v>
      </c>
      <c r="I160" s="44">
        <f t="shared" si="75"/>
        <v>2026.6507800000002</v>
      </c>
      <c r="J160" s="45">
        <f t="shared" si="77"/>
        <v>2016.5175261000002</v>
      </c>
      <c r="K160" s="44">
        <f t="shared" si="78"/>
        <v>2010.4679735217003</v>
      </c>
      <c r="L160" s="44">
        <f aca="true" t="shared" si="81" ref="L160:M168">SUM(K160*99.7)/100</f>
        <v>2004.4365696011353</v>
      </c>
      <c r="M160" s="44">
        <f t="shared" si="81"/>
        <v>1998.4232598923318</v>
      </c>
      <c r="N160" s="44">
        <f t="shared" si="67"/>
        <v>1992.4279901126547</v>
      </c>
      <c r="O160" s="44">
        <f t="shared" si="68"/>
        <v>1986.450706142317</v>
      </c>
      <c r="P160" s="44">
        <f t="shared" si="69"/>
        <v>1980.49135402389</v>
      </c>
      <c r="Q160" s="44">
        <f t="shared" si="80"/>
        <v>1980.49135402389</v>
      </c>
      <c r="R160" s="44">
        <f aca="true" t="shared" si="82" ref="R160:R168">(Q160*99.7)/100</f>
        <v>1974.5498799618183</v>
      </c>
      <c r="S160" s="44">
        <f t="shared" si="70"/>
        <v>1968.6262303219328</v>
      </c>
      <c r="T160" s="44">
        <f t="shared" si="70"/>
        <v>1962.7203516309671</v>
      </c>
      <c r="U160" s="44">
        <f t="shared" si="71"/>
        <v>1956.8321905760743</v>
      </c>
      <c r="V160" s="44">
        <f t="shared" si="71"/>
        <v>1950.961694004346</v>
      </c>
      <c r="W160" s="38">
        <v>2</v>
      </c>
      <c r="X160" s="42">
        <v>3350</v>
      </c>
    </row>
    <row r="161" spans="1:24" ht="12.75">
      <c r="A161" s="38">
        <f t="shared" si="74"/>
        <v>143</v>
      </c>
      <c r="B161" s="41" t="s">
        <v>323</v>
      </c>
      <c r="C161" s="41" t="s">
        <v>324</v>
      </c>
      <c r="D161" s="38">
        <v>1986</v>
      </c>
      <c r="E161" s="42">
        <v>658</v>
      </c>
      <c r="F161" s="42">
        <v>416</v>
      </c>
      <c r="G161" s="44">
        <f t="shared" si="76"/>
        <v>407.68</v>
      </c>
      <c r="H161" s="44">
        <f t="shared" si="75"/>
        <v>403.6032</v>
      </c>
      <c r="I161" s="44">
        <f t="shared" si="75"/>
        <v>399.56716800000004</v>
      </c>
      <c r="J161" s="45">
        <f t="shared" si="77"/>
        <v>397.56933216000004</v>
      </c>
      <c r="K161" s="44">
        <f t="shared" si="78"/>
        <v>396.37662416352003</v>
      </c>
      <c r="L161" s="44">
        <f t="shared" si="81"/>
        <v>395.1874942910295</v>
      </c>
      <c r="M161" s="44">
        <f t="shared" si="81"/>
        <v>394.0019318081564</v>
      </c>
      <c r="N161" s="44">
        <f t="shared" si="67"/>
        <v>392.81992601273197</v>
      </c>
      <c r="O161" s="44">
        <f t="shared" si="68"/>
        <v>391.6414662346938</v>
      </c>
      <c r="P161" s="44">
        <f t="shared" si="69"/>
        <v>390.4665418359897</v>
      </c>
      <c r="Q161" s="44">
        <f t="shared" si="80"/>
        <v>390.4665418359897</v>
      </c>
      <c r="R161" s="44">
        <f t="shared" si="82"/>
        <v>389.29514221048174</v>
      </c>
      <c r="S161" s="44">
        <f t="shared" si="70"/>
        <v>388.1272567838503</v>
      </c>
      <c r="T161" s="44">
        <f t="shared" si="70"/>
        <v>386.9628750134988</v>
      </c>
      <c r="U161" s="44">
        <f t="shared" si="71"/>
        <v>385.8019863884583</v>
      </c>
      <c r="V161" s="44">
        <f t="shared" si="71"/>
        <v>384.644580429293</v>
      </c>
      <c r="W161" s="38">
        <v>1</v>
      </c>
      <c r="X161" s="42">
        <v>144</v>
      </c>
    </row>
    <row r="162" spans="1:24" ht="12.75">
      <c r="A162" s="38">
        <f t="shared" si="74"/>
        <v>144</v>
      </c>
      <c r="B162" s="41" t="s">
        <v>325</v>
      </c>
      <c r="C162" s="41" t="s">
        <v>326</v>
      </c>
      <c r="D162" s="38">
        <v>1986</v>
      </c>
      <c r="E162" s="42">
        <v>15219</v>
      </c>
      <c r="F162" s="42">
        <v>11751</v>
      </c>
      <c r="G162" s="44">
        <f t="shared" si="76"/>
        <v>11515.98</v>
      </c>
      <c r="H162" s="44">
        <f t="shared" si="75"/>
        <v>11400.8202</v>
      </c>
      <c r="I162" s="44">
        <f t="shared" si="75"/>
        <v>11286.811998000001</v>
      </c>
      <c r="J162" s="45">
        <f t="shared" si="77"/>
        <v>11230.37793801</v>
      </c>
      <c r="K162" s="44">
        <f t="shared" si="78"/>
        <v>11196.686804195971</v>
      </c>
      <c r="L162" s="44">
        <f t="shared" si="81"/>
        <v>11163.096743783384</v>
      </c>
      <c r="M162" s="44">
        <f t="shared" si="81"/>
        <v>11129.607453552035</v>
      </c>
      <c r="N162" s="44">
        <f t="shared" si="67"/>
        <v>11096.21863119138</v>
      </c>
      <c r="O162" s="44">
        <f t="shared" si="68"/>
        <v>11062.929975297804</v>
      </c>
      <c r="P162" s="44">
        <f t="shared" si="69"/>
        <v>11029.741185371911</v>
      </c>
      <c r="Q162" s="44">
        <f t="shared" si="80"/>
        <v>11029.741185371911</v>
      </c>
      <c r="R162" s="44">
        <f t="shared" si="82"/>
        <v>10996.651961815794</v>
      </c>
      <c r="S162" s="44">
        <f t="shared" si="70"/>
        <v>10963.662005930348</v>
      </c>
      <c r="T162" s="44">
        <f t="shared" si="70"/>
        <v>10930.771019912558</v>
      </c>
      <c r="U162" s="44">
        <f t="shared" si="71"/>
        <v>10897.978706852819</v>
      </c>
      <c r="V162" s="44">
        <f t="shared" si="71"/>
        <v>10865.284770732262</v>
      </c>
      <c r="W162" s="38">
        <v>2</v>
      </c>
      <c r="X162" s="42">
        <v>1203.58</v>
      </c>
    </row>
    <row r="163" spans="1:24" ht="12.75">
      <c r="A163" s="38">
        <f t="shared" si="74"/>
        <v>145</v>
      </c>
      <c r="B163" s="41" t="s">
        <v>327</v>
      </c>
      <c r="C163" s="41" t="s">
        <v>328</v>
      </c>
      <c r="D163" s="38">
        <v>1992</v>
      </c>
      <c r="E163" s="42">
        <v>120</v>
      </c>
      <c r="F163" s="42">
        <v>15</v>
      </c>
      <c r="G163" s="44">
        <f t="shared" si="76"/>
        <v>14.7</v>
      </c>
      <c r="H163" s="44">
        <f t="shared" si="75"/>
        <v>14.552999999999999</v>
      </c>
      <c r="I163" s="44">
        <f t="shared" si="75"/>
        <v>14.407469999999998</v>
      </c>
      <c r="J163" s="45">
        <f t="shared" si="77"/>
        <v>14.335432649999998</v>
      </c>
      <c r="K163" s="44">
        <f t="shared" si="78"/>
        <v>14.292426352049997</v>
      </c>
      <c r="L163" s="44">
        <f t="shared" si="81"/>
        <v>14.249549072993847</v>
      </c>
      <c r="M163" s="44">
        <f t="shared" si="81"/>
        <v>14.206800425774865</v>
      </c>
      <c r="N163" s="44">
        <f t="shared" si="67"/>
        <v>14.164180024497542</v>
      </c>
      <c r="O163" s="44">
        <f t="shared" si="68"/>
        <v>14.121687484424049</v>
      </c>
      <c r="P163" s="44">
        <f t="shared" si="69"/>
        <v>14.079322421970778</v>
      </c>
      <c r="Q163" s="44">
        <f t="shared" si="80"/>
        <v>14.079322421970778</v>
      </c>
      <c r="R163" s="44">
        <f t="shared" si="82"/>
        <v>14.037084454704866</v>
      </c>
      <c r="S163" s="44">
        <f t="shared" si="70"/>
        <v>13.994973201340752</v>
      </c>
      <c r="T163" s="44">
        <f t="shared" si="70"/>
        <v>13.95298828173673</v>
      </c>
      <c r="U163" s="44">
        <f t="shared" si="71"/>
        <v>13.91112931689152</v>
      </c>
      <c r="V163" s="44">
        <f t="shared" si="71"/>
        <v>13.869395928940847</v>
      </c>
      <c r="W163" s="38">
        <v>1</v>
      </c>
      <c r="X163" s="42">
        <v>300</v>
      </c>
    </row>
    <row r="164" spans="1:24" ht="12.75">
      <c r="A164" s="38">
        <f t="shared" si="74"/>
        <v>146</v>
      </c>
      <c r="B164" s="41" t="s">
        <v>330</v>
      </c>
      <c r="C164" s="41" t="s">
        <v>322</v>
      </c>
      <c r="D164" s="38">
        <v>1996</v>
      </c>
      <c r="E164" s="42">
        <v>1</v>
      </c>
      <c r="F164" s="42">
        <v>1</v>
      </c>
      <c r="G164" s="44">
        <f t="shared" si="76"/>
        <v>0.98</v>
      </c>
      <c r="H164" s="44">
        <f t="shared" si="75"/>
        <v>0.9702</v>
      </c>
      <c r="I164" s="44">
        <f t="shared" si="75"/>
        <v>0.9604979999999999</v>
      </c>
      <c r="J164" s="45">
        <f t="shared" si="77"/>
        <v>0.9556955099999999</v>
      </c>
      <c r="K164" s="44">
        <f t="shared" si="78"/>
        <v>0.9528284234699999</v>
      </c>
      <c r="L164" s="44">
        <f t="shared" si="81"/>
        <v>0.9499699381995899</v>
      </c>
      <c r="M164" s="44">
        <f t="shared" si="81"/>
        <v>0.9471200283849912</v>
      </c>
      <c r="N164" s="44">
        <f t="shared" si="67"/>
        <v>0.9442786682998363</v>
      </c>
      <c r="O164" s="44">
        <f t="shared" si="68"/>
        <v>0.9414458322949367</v>
      </c>
      <c r="P164" s="44">
        <f t="shared" si="69"/>
        <v>0.938621494798052</v>
      </c>
      <c r="Q164" s="44">
        <f t="shared" si="80"/>
        <v>0.938621494798052</v>
      </c>
      <c r="R164" s="44">
        <f t="shared" si="82"/>
        <v>0.9358056303136578</v>
      </c>
      <c r="S164" s="44">
        <f t="shared" si="70"/>
        <v>0.9329982134227168</v>
      </c>
      <c r="T164" s="44">
        <f t="shared" si="70"/>
        <v>0.9301992187824487</v>
      </c>
      <c r="U164" s="44">
        <f t="shared" si="71"/>
        <v>0.9274086211261015</v>
      </c>
      <c r="V164" s="44">
        <f t="shared" si="71"/>
        <v>0.9246263952627232</v>
      </c>
      <c r="W164" s="38">
        <v>1</v>
      </c>
      <c r="X164" s="42">
        <v>12.5</v>
      </c>
    </row>
    <row r="165" spans="1:24" ht="12.75">
      <c r="A165" s="38">
        <f t="shared" si="74"/>
        <v>147</v>
      </c>
      <c r="B165" s="41" t="s">
        <v>331</v>
      </c>
      <c r="C165" s="41" t="s">
        <v>332</v>
      </c>
      <c r="D165" s="38" t="s">
        <v>333</v>
      </c>
      <c r="E165" s="42">
        <v>90</v>
      </c>
      <c r="F165" s="42">
        <v>0</v>
      </c>
      <c r="G165" s="44">
        <f t="shared" si="76"/>
        <v>0</v>
      </c>
      <c r="H165" s="44">
        <f t="shared" si="75"/>
        <v>0</v>
      </c>
      <c r="I165" s="44">
        <f t="shared" si="75"/>
        <v>0</v>
      </c>
      <c r="J165" s="45">
        <f t="shared" si="77"/>
        <v>0</v>
      </c>
      <c r="K165" s="44">
        <f t="shared" si="78"/>
        <v>0</v>
      </c>
      <c r="L165" s="44">
        <f t="shared" si="81"/>
        <v>0</v>
      </c>
      <c r="M165" s="44">
        <f t="shared" si="81"/>
        <v>0</v>
      </c>
      <c r="N165" s="44">
        <f t="shared" si="67"/>
        <v>0</v>
      </c>
      <c r="O165" s="44">
        <f t="shared" si="68"/>
        <v>0</v>
      </c>
      <c r="P165" s="44">
        <f t="shared" si="69"/>
        <v>0</v>
      </c>
      <c r="Q165" s="44">
        <f t="shared" si="80"/>
        <v>0</v>
      </c>
      <c r="R165" s="44">
        <f t="shared" si="82"/>
        <v>0</v>
      </c>
      <c r="S165" s="44">
        <f t="shared" si="70"/>
        <v>0</v>
      </c>
      <c r="T165" s="44">
        <f t="shared" si="70"/>
        <v>0</v>
      </c>
      <c r="U165" s="44">
        <f t="shared" si="71"/>
        <v>0</v>
      </c>
      <c r="V165" s="44">
        <f t="shared" si="71"/>
        <v>0</v>
      </c>
      <c r="W165" s="38">
        <v>1</v>
      </c>
      <c r="X165" s="42">
        <v>140.25</v>
      </c>
    </row>
    <row r="166" spans="1:24" ht="12.75">
      <c r="A166" s="38">
        <f t="shared" si="74"/>
        <v>148</v>
      </c>
      <c r="B166" s="41" t="s">
        <v>334</v>
      </c>
      <c r="C166" s="41" t="s">
        <v>308</v>
      </c>
      <c r="D166" s="38">
        <v>1981</v>
      </c>
      <c r="E166" s="42">
        <v>498</v>
      </c>
      <c r="F166" s="42">
        <v>403</v>
      </c>
      <c r="G166" s="44">
        <f t="shared" si="76"/>
        <v>394.94</v>
      </c>
      <c r="H166" s="44">
        <f t="shared" si="75"/>
        <v>390.9906</v>
      </c>
      <c r="I166" s="44">
        <f t="shared" si="75"/>
        <v>387.080694</v>
      </c>
      <c r="J166" s="45">
        <f t="shared" si="77"/>
        <v>385.14529053</v>
      </c>
      <c r="K166" s="44">
        <f t="shared" si="78"/>
        <v>383.98985465841</v>
      </c>
      <c r="L166" s="44">
        <f t="shared" si="81"/>
        <v>382.8378850944348</v>
      </c>
      <c r="M166" s="44">
        <f t="shared" si="81"/>
        <v>381.6893714391515</v>
      </c>
      <c r="N166" s="44">
        <f t="shared" si="67"/>
        <v>380.54430332483406</v>
      </c>
      <c r="O166" s="44">
        <f t="shared" si="68"/>
        <v>379.4026704148596</v>
      </c>
      <c r="P166" s="44">
        <f t="shared" si="69"/>
        <v>378.264462403615</v>
      </c>
      <c r="Q166" s="44">
        <f t="shared" si="80"/>
        <v>378.264462403615</v>
      </c>
      <c r="R166" s="44">
        <f t="shared" si="82"/>
        <v>377.12966901640425</v>
      </c>
      <c r="S166" s="44">
        <f t="shared" si="70"/>
        <v>375.9982800093551</v>
      </c>
      <c r="T166" s="44">
        <f t="shared" si="70"/>
        <v>374.870285169327</v>
      </c>
      <c r="U166" s="44">
        <f t="shared" si="71"/>
        <v>373.74567431381905</v>
      </c>
      <c r="V166" s="44">
        <f t="shared" si="71"/>
        <v>372.6244372908776</v>
      </c>
      <c r="W166" s="38">
        <v>1</v>
      </c>
      <c r="X166" s="42" t="s">
        <v>335</v>
      </c>
    </row>
    <row r="167" spans="1:24" ht="12.75">
      <c r="A167" s="38">
        <f t="shared" si="74"/>
        <v>149</v>
      </c>
      <c r="B167" s="41" t="s">
        <v>336</v>
      </c>
      <c r="C167" s="41" t="s">
        <v>337</v>
      </c>
      <c r="D167" s="38">
        <v>1981</v>
      </c>
      <c r="E167" s="42">
        <v>117</v>
      </c>
      <c r="F167" s="42">
        <v>61</v>
      </c>
      <c r="G167" s="44">
        <f t="shared" si="76"/>
        <v>59.78</v>
      </c>
      <c r="H167" s="44">
        <f aca="true" t="shared" si="83" ref="H167:I178">(G167*99)/100</f>
        <v>59.1822</v>
      </c>
      <c r="I167" s="44">
        <f t="shared" si="83"/>
        <v>58.590378</v>
      </c>
      <c r="J167" s="45">
        <f t="shared" si="77"/>
        <v>58.297426109999996</v>
      </c>
      <c r="K167" s="44">
        <f t="shared" si="78"/>
        <v>58.12253383167</v>
      </c>
      <c r="L167" s="44">
        <f t="shared" si="81"/>
        <v>57.94816623017499</v>
      </c>
      <c r="M167" s="44">
        <f t="shared" si="81"/>
        <v>57.77432173148447</v>
      </c>
      <c r="N167" s="44">
        <f t="shared" si="67"/>
        <v>57.60099876629002</v>
      </c>
      <c r="O167" s="44">
        <f t="shared" si="68"/>
        <v>57.428195769991156</v>
      </c>
      <c r="P167" s="44">
        <f t="shared" si="69"/>
        <v>57.25591118268118</v>
      </c>
      <c r="Q167" s="44">
        <f t="shared" si="80"/>
        <v>57.25591118268118</v>
      </c>
      <c r="R167" s="44">
        <f t="shared" si="82"/>
        <v>57.084143449133144</v>
      </c>
      <c r="S167" s="44">
        <f t="shared" si="70"/>
        <v>56.91289101878575</v>
      </c>
      <c r="T167" s="44">
        <f t="shared" si="70"/>
        <v>56.742152345729394</v>
      </c>
      <c r="U167" s="44">
        <f t="shared" si="71"/>
        <v>56.571925888692206</v>
      </c>
      <c r="V167" s="44">
        <f t="shared" si="71"/>
        <v>56.402210111026136</v>
      </c>
      <c r="W167" s="38">
        <v>1</v>
      </c>
      <c r="X167" s="42">
        <v>78</v>
      </c>
    </row>
    <row r="168" spans="1:24" ht="12.75">
      <c r="A168" s="38">
        <f t="shared" si="74"/>
        <v>150</v>
      </c>
      <c r="B168" s="41" t="s">
        <v>338</v>
      </c>
      <c r="C168" s="41" t="s">
        <v>324</v>
      </c>
      <c r="D168" s="38">
        <v>1987</v>
      </c>
      <c r="E168" s="42">
        <v>29</v>
      </c>
      <c r="F168" s="42">
        <v>19</v>
      </c>
      <c r="G168" s="44">
        <f t="shared" si="76"/>
        <v>18.62</v>
      </c>
      <c r="H168" s="44">
        <f t="shared" si="83"/>
        <v>18.4338</v>
      </c>
      <c r="I168" s="44">
        <f t="shared" si="83"/>
        <v>18.249462</v>
      </c>
      <c r="J168" s="45">
        <f t="shared" si="77"/>
        <v>18.15821469</v>
      </c>
      <c r="K168" s="44">
        <f t="shared" si="78"/>
        <v>18.10374004593</v>
      </c>
      <c r="L168" s="44">
        <f t="shared" si="81"/>
        <v>18.049428825792212</v>
      </c>
      <c r="M168" s="44">
        <f t="shared" si="81"/>
        <v>17.995280539314834</v>
      </c>
      <c r="N168" s="44">
        <f>SUM(M168*99.7)/100</f>
        <v>17.94129469769689</v>
      </c>
      <c r="O168" s="44">
        <f>SUM(N168*99.7)/100</f>
        <v>17.887470813603798</v>
      </c>
      <c r="P168" s="44">
        <f aca="true" t="shared" si="84" ref="P168:P210">SUM(O168*99.7)/100</f>
        <v>17.833808401162987</v>
      </c>
      <c r="Q168" s="44">
        <f t="shared" si="80"/>
        <v>17.833808401162987</v>
      </c>
      <c r="R168" s="44">
        <f t="shared" si="82"/>
        <v>17.780306975959498</v>
      </c>
      <c r="S168" s="44">
        <f>(R168*99.7)/100</f>
        <v>17.726966055031617</v>
      </c>
      <c r="T168" s="44">
        <f>(S168*99.7)/100</f>
        <v>17.673785156866522</v>
      </c>
      <c r="U168" s="44">
        <f aca="true" t="shared" si="85" ref="U168:V210">(T168*99.7)/100</f>
        <v>17.620763801395924</v>
      </c>
      <c r="V168" s="44">
        <f t="shared" si="85"/>
        <v>17.567901509991735</v>
      </c>
      <c r="W168" s="38">
        <v>1</v>
      </c>
      <c r="X168" s="42">
        <v>60</v>
      </c>
    </row>
    <row r="169" spans="1:24" ht="12.75">
      <c r="A169" s="38"/>
      <c r="B169" s="40" t="s">
        <v>339</v>
      </c>
      <c r="C169" s="41"/>
      <c r="D169" s="38"/>
      <c r="E169" s="42"/>
      <c r="F169" s="42"/>
      <c r="G169" s="44">
        <f t="shared" si="76"/>
        <v>0</v>
      </c>
      <c r="H169" s="44"/>
      <c r="I169" s="44"/>
      <c r="J169" s="45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38"/>
      <c r="X169" s="42"/>
    </row>
    <row r="170" spans="1:24" ht="12.75">
      <c r="A170" s="38">
        <v>151</v>
      </c>
      <c r="B170" s="41" t="s">
        <v>340</v>
      </c>
      <c r="C170" s="41" t="s">
        <v>341</v>
      </c>
      <c r="D170" s="38">
        <v>1932</v>
      </c>
      <c r="E170" s="42">
        <v>715</v>
      </c>
      <c r="F170" s="42">
        <v>533</v>
      </c>
      <c r="G170" s="44">
        <f t="shared" si="76"/>
        <v>522.34</v>
      </c>
      <c r="H170" s="44">
        <f t="shared" si="83"/>
        <v>517.1166000000001</v>
      </c>
      <c r="I170" s="44">
        <f t="shared" si="83"/>
        <v>511.9454340000001</v>
      </c>
      <c r="J170" s="45">
        <f t="shared" si="77"/>
        <v>509.3857068300001</v>
      </c>
      <c r="K170" s="44">
        <f t="shared" si="78"/>
        <v>507.8575497095101</v>
      </c>
      <c r="L170" s="44">
        <f aca="true" t="shared" si="86" ref="L170:M180">SUM(K170*99.7)/100</f>
        <v>506.3339770603816</v>
      </c>
      <c r="M170" s="44">
        <f t="shared" si="86"/>
        <v>504.8149751292005</v>
      </c>
      <c r="N170" s="44">
        <f aca="true" t="shared" si="87" ref="N170:N212">SUM(M170*99.7)/100</f>
        <v>503.3005302038129</v>
      </c>
      <c r="O170" s="44">
        <f aca="true" t="shared" si="88" ref="O170:O180">SUM(N170*99.7)/100</f>
        <v>501.7906286132015</v>
      </c>
      <c r="P170" s="44">
        <f t="shared" si="84"/>
        <v>500.2852567273619</v>
      </c>
      <c r="Q170" s="44">
        <f t="shared" si="80"/>
        <v>500.2852567273619</v>
      </c>
      <c r="R170" s="44">
        <f aca="true" t="shared" si="89" ref="R170:R180">(Q170*99.7)/100</f>
        <v>498.7844009571798</v>
      </c>
      <c r="S170" s="44">
        <f aca="true" t="shared" si="90" ref="S170:T180">(R170*99.7)/100</f>
        <v>497.2880477543083</v>
      </c>
      <c r="T170" s="44">
        <f t="shared" si="90"/>
        <v>495.7961836110454</v>
      </c>
      <c r="U170" s="44">
        <f t="shared" si="85"/>
        <v>494.3087950602123</v>
      </c>
      <c r="V170" s="44">
        <f t="shared" si="85"/>
        <v>492.82586867503164</v>
      </c>
      <c r="W170" s="38">
        <v>1</v>
      </c>
      <c r="X170" s="42">
        <v>321</v>
      </c>
    </row>
    <row r="171" spans="1:24" ht="12.75">
      <c r="A171" s="38">
        <f t="shared" si="74"/>
        <v>152</v>
      </c>
      <c r="B171" s="41" t="s">
        <v>342</v>
      </c>
      <c r="C171" s="41" t="s">
        <v>341</v>
      </c>
      <c r="D171" s="38">
        <v>1957</v>
      </c>
      <c r="E171" s="42">
        <v>181</v>
      </c>
      <c r="F171" s="42">
        <v>133</v>
      </c>
      <c r="G171" s="44">
        <f t="shared" si="76"/>
        <v>130.34</v>
      </c>
      <c r="H171" s="44">
        <f t="shared" si="83"/>
        <v>129.0366</v>
      </c>
      <c r="I171" s="44">
        <f t="shared" si="83"/>
        <v>127.74623399999999</v>
      </c>
      <c r="J171" s="45">
        <f t="shared" si="77"/>
        <v>127.10750282999999</v>
      </c>
      <c r="K171" s="44">
        <f t="shared" si="78"/>
        <v>126.72618032150999</v>
      </c>
      <c r="L171" s="44">
        <f t="shared" si="86"/>
        <v>126.34600178054546</v>
      </c>
      <c r="M171" s="44">
        <f t="shared" si="86"/>
        <v>125.96696377520384</v>
      </c>
      <c r="N171" s="44">
        <f t="shared" si="87"/>
        <v>125.58906288387823</v>
      </c>
      <c r="O171" s="44">
        <f t="shared" si="88"/>
        <v>125.2122956952266</v>
      </c>
      <c r="P171" s="44">
        <f t="shared" si="84"/>
        <v>124.83665880814092</v>
      </c>
      <c r="Q171" s="44">
        <f t="shared" si="80"/>
        <v>124.83665880814092</v>
      </c>
      <c r="R171" s="44">
        <f t="shared" si="89"/>
        <v>124.46214883171652</v>
      </c>
      <c r="S171" s="44">
        <f t="shared" si="90"/>
        <v>124.08876238522139</v>
      </c>
      <c r="T171" s="44">
        <f t="shared" si="90"/>
        <v>123.71649609806573</v>
      </c>
      <c r="U171" s="44">
        <f t="shared" si="85"/>
        <v>123.34534660977152</v>
      </c>
      <c r="V171" s="44">
        <f t="shared" si="85"/>
        <v>122.97531056994221</v>
      </c>
      <c r="W171" s="38">
        <v>1</v>
      </c>
      <c r="X171" s="42">
        <v>104</v>
      </c>
    </row>
    <row r="172" spans="1:24" ht="12.75">
      <c r="A172" s="38">
        <f t="shared" si="74"/>
        <v>153</v>
      </c>
      <c r="B172" s="41" t="s">
        <v>343</v>
      </c>
      <c r="C172" s="41" t="s">
        <v>341</v>
      </c>
      <c r="D172" s="38">
        <v>1971</v>
      </c>
      <c r="E172" s="42">
        <v>270</v>
      </c>
      <c r="F172" s="42">
        <v>225</v>
      </c>
      <c r="G172" s="44">
        <f t="shared" si="76"/>
        <v>220.5</v>
      </c>
      <c r="H172" s="44">
        <f t="shared" si="83"/>
        <v>218.295</v>
      </c>
      <c r="I172" s="44">
        <f t="shared" si="83"/>
        <v>216.11204999999998</v>
      </c>
      <c r="J172" s="45">
        <f t="shared" si="77"/>
        <v>215.03148974999996</v>
      </c>
      <c r="K172" s="44">
        <f t="shared" si="78"/>
        <v>214.38639528074998</v>
      </c>
      <c r="L172" s="44">
        <f t="shared" si="86"/>
        <v>213.74323609490773</v>
      </c>
      <c r="M172" s="44">
        <f t="shared" si="86"/>
        <v>213.102006386623</v>
      </c>
      <c r="N172" s="44">
        <f t="shared" si="87"/>
        <v>212.46270036746316</v>
      </c>
      <c r="O172" s="44">
        <f t="shared" si="88"/>
        <v>211.82531226636078</v>
      </c>
      <c r="P172" s="44">
        <f t="shared" si="84"/>
        <v>211.1898363295617</v>
      </c>
      <c r="Q172" s="44">
        <f t="shared" si="80"/>
        <v>211.1898363295617</v>
      </c>
      <c r="R172" s="44">
        <f t="shared" si="89"/>
        <v>210.55626682057303</v>
      </c>
      <c r="S172" s="44">
        <f t="shared" si="90"/>
        <v>209.9245980201113</v>
      </c>
      <c r="T172" s="44">
        <f t="shared" si="90"/>
        <v>209.29482422605096</v>
      </c>
      <c r="U172" s="44">
        <f t="shared" si="85"/>
        <v>208.66693975337282</v>
      </c>
      <c r="V172" s="44">
        <f t="shared" si="85"/>
        <v>208.04093893411272</v>
      </c>
      <c r="W172" s="38">
        <v>1</v>
      </c>
      <c r="X172" s="42">
        <v>164</v>
      </c>
    </row>
    <row r="173" spans="1:24" ht="12.75">
      <c r="A173" s="38">
        <f t="shared" si="74"/>
        <v>154</v>
      </c>
      <c r="B173" s="41" t="s">
        <v>345</v>
      </c>
      <c r="C173" s="41" t="s">
        <v>341</v>
      </c>
      <c r="D173" s="38">
        <v>1970</v>
      </c>
      <c r="E173" s="42">
        <v>242</v>
      </c>
      <c r="F173" s="42">
        <v>202</v>
      </c>
      <c r="G173" s="44">
        <f t="shared" si="76"/>
        <v>197.96</v>
      </c>
      <c r="H173" s="44">
        <f t="shared" si="83"/>
        <v>195.9804</v>
      </c>
      <c r="I173" s="44">
        <f t="shared" si="83"/>
        <v>194.020596</v>
      </c>
      <c r="J173" s="45">
        <f t="shared" si="77"/>
        <v>193.05049302</v>
      </c>
      <c r="K173" s="44">
        <f t="shared" si="78"/>
        <v>192.47134154094002</v>
      </c>
      <c r="L173" s="44">
        <f t="shared" si="86"/>
        <v>191.8939275163172</v>
      </c>
      <c r="M173" s="44">
        <f t="shared" si="86"/>
        <v>191.31824573376826</v>
      </c>
      <c r="N173" s="44">
        <f t="shared" si="87"/>
        <v>190.74429099656697</v>
      </c>
      <c r="O173" s="44">
        <f t="shared" si="88"/>
        <v>190.17205812357727</v>
      </c>
      <c r="P173" s="44">
        <f t="shared" si="84"/>
        <v>189.60154194920653</v>
      </c>
      <c r="Q173" s="44">
        <f t="shared" si="80"/>
        <v>189.60154194920653</v>
      </c>
      <c r="R173" s="44">
        <f t="shared" si="89"/>
        <v>189.03273732335893</v>
      </c>
      <c r="S173" s="44">
        <f t="shared" si="90"/>
        <v>188.46563911138884</v>
      </c>
      <c r="T173" s="44">
        <f t="shared" si="90"/>
        <v>187.90024219405467</v>
      </c>
      <c r="U173" s="44">
        <f t="shared" si="85"/>
        <v>187.33654146747253</v>
      </c>
      <c r="V173" s="44">
        <f t="shared" si="85"/>
        <v>186.77453184307012</v>
      </c>
      <c r="W173" s="38">
        <v>1</v>
      </c>
      <c r="X173" s="42">
        <v>125</v>
      </c>
    </row>
    <row r="174" spans="1:24" ht="12.75">
      <c r="A174" s="38">
        <f t="shared" si="74"/>
        <v>155</v>
      </c>
      <c r="B174" s="41" t="s">
        <v>346</v>
      </c>
      <c r="C174" s="41" t="s">
        <v>341</v>
      </c>
      <c r="D174" s="38">
        <v>1961</v>
      </c>
      <c r="E174" s="42">
        <v>23</v>
      </c>
      <c r="F174" s="42">
        <v>17</v>
      </c>
      <c r="G174" s="44">
        <f t="shared" si="76"/>
        <v>16.66</v>
      </c>
      <c r="H174" s="44">
        <f t="shared" si="83"/>
        <v>16.493399999999998</v>
      </c>
      <c r="I174" s="44">
        <f t="shared" si="83"/>
        <v>16.328466</v>
      </c>
      <c r="J174" s="45">
        <f t="shared" si="77"/>
        <v>16.246823669999998</v>
      </c>
      <c r="K174" s="44">
        <f t="shared" si="78"/>
        <v>16.19808319899</v>
      </c>
      <c r="L174" s="44">
        <f t="shared" si="86"/>
        <v>16.149488949393028</v>
      </c>
      <c r="M174" s="44">
        <f t="shared" si="86"/>
        <v>16.10104048254485</v>
      </c>
      <c r="N174" s="44">
        <f t="shared" si="87"/>
        <v>16.052737361097215</v>
      </c>
      <c r="O174" s="44">
        <f t="shared" si="88"/>
        <v>16.004579149013924</v>
      </c>
      <c r="P174" s="44">
        <f t="shared" si="84"/>
        <v>15.956565411566883</v>
      </c>
      <c r="Q174" s="44">
        <f t="shared" si="80"/>
        <v>15.956565411566883</v>
      </c>
      <c r="R174" s="44">
        <f t="shared" si="89"/>
        <v>15.908695715332183</v>
      </c>
      <c r="S174" s="44">
        <f t="shared" si="90"/>
        <v>15.860969628186188</v>
      </c>
      <c r="T174" s="44">
        <f t="shared" si="90"/>
        <v>15.81338671930163</v>
      </c>
      <c r="U174" s="44">
        <f t="shared" si="85"/>
        <v>15.765946559143725</v>
      </c>
      <c r="V174" s="44">
        <f t="shared" si="85"/>
        <v>15.718648719466294</v>
      </c>
      <c r="W174" s="38">
        <v>1</v>
      </c>
      <c r="X174" s="42">
        <v>54</v>
      </c>
    </row>
    <row r="175" spans="1:24" ht="12.75">
      <c r="A175" s="38">
        <f t="shared" si="74"/>
        <v>156</v>
      </c>
      <c r="B175" s="41" t="s">
        <v>347</v>
      </c>
      <c r="C175" s="41" t="s">
        <v>341</v>
      </c>
      <c r="D175" s="38">
        <v>1972</v>
      </c>
      <c r="E175" s="42">
        <v>46</v>
      </c>
      <c r="F175" s="42">
        <v>34</v>
      </c>
      <c r="G175" s="44">
        <f t="shared" si="76"/>
        <v>33.32</v>
      </c>
      <c r="H175" s="44">
        <f t="shared" si="83"/>
        <v>32.986799999999995</v>
      </c>
      <c r="I175" s="44">
        <f t="shared" si="83"/>
        <v>32.656932</v>
      </c>
      <c r="J175" s="45">
        <f t="shared" si="77"/>
        <v>32.493647339999995</v>
      </c>
      <c r="K175" s="44">
        <f t="shared" si="78"/>
        <v>32.39616639798</v>
      </c>
      <c r="L175" s="44">
        <f t="shared" si="86"/>
        <v>32.298977898786056</v>
      </c>
      <c r="M175" s="44">
        <f t="shared" si="86"/>
        <v>32.2020809650897</v>
      </c>
      <c r="N175" s="44">
        <f t="shared" si="87"/>
        <v>32.10547472219443</v>
      </c>
      <c r="O175" s="44">
        <f t="shared" si="88"/>
        <v>32.00915829802785</v>
      </c>
      <c r="P175" s="44">
        <f t="shared" si="84"/>
        <v>31.913130823133766</v>
      </c>
      <c r="Q175" s="44">
        <f t="shared" si="80"/>
        <v>31.913130823133766</v>
      </c>
      <c r="R175" s="44">
        <f t="shared" si="89"/>
        <v>31.817391430664365</v>
      </c>
      <c r="S175" s="44">
        <f t="shared" si="90"/>
        <v>31.721939256372377</v>
      </c>
      <c r="T175" s="44">
        <f t="shared" si="90"/>
        <v>31.62677343860326</v>
      </c>
      <c r="U175" s="44">
        <f t="shared" si="85"/>
        <v>31.53189311828745</v>
      </c>
      <c r="V175" s="44">
        <f t="shared" si="85"/>
        <v>31.43729743893259</v>
      </c>
      <c r="W175" s="38">
        <v>1</v>
      </c>
      <c r="X175" s="42">
        <v>93</v>
      </c>
    </row>
    <row r="176" spans="1:24" ht="12.75">
      <c r="A176" s="38">
        <f t="shared" si="74"/>
        <v>157</v>
      </c>
      <c r="B176" s="41" t="s">
        <v>348</v>
      </c>
      <c r="C176" s="41" t="s">
        <v>341</v>
      </c>
      <c r="D176" s="38">
        <v>1988</v>
      </c>
      <c r="E176" s="42">
        <v>77</v>
      </c>
      <c r="F176" s="42">
        <v>63</v>
      </c>
      <c r="G176" s="44">
        <f t="shared" si="76"/>
        <v>61.74</v>
      </c>
      <c r="H176" s="44">
        <f t="shared" si="83"/>
        <v>61.122600000000006</v>
      </c>
      <c r="I176" s="44">
        <f t="shared" si="83"/>
        <v>60.511374</v>
      </c>
      <c r="J176" s="45">
        <f t="shared" si="77"/>
        <v>60.20881713000001</v>
      </c>
      <c r="K176" s="44">
        <f t="shared" si="78"/>
        <v>60.02819067861001</v>
      </c>
      <c r="L176" s="44">
        <f t="shared" si="86"/>
        <v>59.84810610657418</v>
      </c>
      <c r="M176" s="44">
        <f t="shared" si="86"/>
        <v>59.66856178825446</v>
      </c>
      <c r="N176" s="44">
        <f t="shared" si="87"/>
        <v>59.48955610288969</v>
      </c>
      <c r="O176" s="44">
        <f t="shared" si="88"/>
        <v>59.311087434581026</v>
      </c>
      <c r="P176" s="44">
        <f t="shared" si="84"/>
        <v>59.13315417227728</v>
      </c>
      <c r="Q176" s="44">
        <f t="shared" si="80"/>
        <v>59.13315417227728</v>
      </c>
      <c r="R176" s="44">
        <f t="shared" si="89"/>
        <v>58.95575470976045</v>
      </c>
      <c r="S176" s="44">
        <f t="shared" si="90"/>
        <v>58.77888744563117</v>
      </c>
      <c r="T176" s="44">
        <f t="shared" si="90"/>
        <v>58.602550783294284</v>
      </c>
      <c r="U176" s="44">
        <f t="shared" si="85"/>
        <v>58.4267431309444</v>
      </c>
      <c r="V176" s="44">
        <f t="shared" si="85"/>
        <v>58.25146290155157</v>
      </c>
      <c r="W176" s="38">
        <v>1</v>
      </c>
      <c r="X176" s="42">
        <v>94</v>
      </c>
    </row>
    <row r="177" spans="1:24" ht="12.75">
      <c r="A177" s="38">
        <f t="shared" si="74"/>
        <v>158</v>
      </c>
      <c r="B177" s="41" t="s">
        <v>349</v>
      </c>
      <c r="C177" s="41" t="s">
        <v>341</v>
      </c>
      <c r="D177" s="38">
        <v>1999</v>
      </c>
      <c r="E177" s="42">
        <v>14</v>
      </c>
      <c r="F177" s="42">
        <v>10</v>
      </c>
      <c r="G177" s="44">
        <f t="shared" si="76"/>
        <v>9.8</v>
      </c>
      <c r="H177" s="44">
        <f t="shared" si="83"/>
        <v>9.702</v>
      </c>
      <c r="I177" s="44">
        <f t="shared" si="83"/>
        <v>9.604980000000001</v>
      </c>
      <c r="J177" s="45">
        <f t="shared" si="77"/>
        <v>9.556955100000001</v>
      </c>
      <c r="K177" s="44">
        <f t="shared" si="78"/>
        <v>9.528284234700003</v>
      </c>
      <c r="L177" s="44">
        <f t="shared" si="86"/>
        <v>9.499699381995903</v>
      </c>
      <c r="M177" s="44">
        <f t="shared" si="86"/>
        <v>9.471200283849916</v>
      </c>
      <c r="N177" s="44">
        <f t="shared" si="87"/>
        <v>9.442786682998365</v>
      </c>
      <c r="O177" s="44">
        <f t="shared" si="88"/>
        <v>9.41445832294937</v>
      </c>
      <c r="P177" s="44">
        <f t="shared" si="84"/>
        <v>9.386214947980523</v>
      </c>
      <c r="Q177" s="44">
        <f t="shared" si="80"/>
        <v>9.386214947980523</v>
      </c>
      <c r="R177" s="44">
        <f t="shared" si="89"/>
        <v>9.358056303136582</v>
      </c>
      <c r="S177" s="44">
        <f t="shared" si="90"/>
        <v>9.329982134227173</v>
      </c>
      <c r="T177" s="44">
        <f t="shared" si="90"/>
        <v>9.301992187824492</v>
      </c>
      <c r="U177" s="44">
        <f t="shared" si="85"/>
        <v>9.27408621126102</v>
      </c>
      <c r="V177" s="44">
        <f t="shared" si="85"/>
        <v>9.246263952627237</v>
      </c>
      <c r="W177" s="38">
        <v>1</v>
      </c>
      <c r="X177" s="42">
        <v>46</v>
      </c>
    </row>
    <row r="178" spans="1:24" ht="12.75">
      <c r="A178" s="38">
        <f t="shared" si="74"/>
        <v>159</v>
      </c>
      <c r="B178" s="41" t="s">
        <v>350</v>
      </c>
      <c r="C178" s="41" t="s">
        <v>341</v>
      </c>
      <c r="D178" s="38">
        <v>1989</v>
      </c>
      <c r="E178" s="42">
        <v>10</v>
      </c>
      <c r="F178" s="42">
        <v>10</v>
      </c>
      <c r="G178" s="44">
        <f t="shared" si="76"/>
        <v>9.8</v>
      </c>
      <c r="H178" s="44">
        <f t="shared" si="83"/>
        <v>9.702</v>
      </c>
      <c r="I178" s="44">
        <f t="shared" si="83"/>
        <v>9.604980000000001</v>
      </c>
      <c r="J178" s="45">
        <f t="shared" si="77"/>
        <v>9.556955100000001</v>
      </c>
      <c r="K178" s="44">
        <f t="shared" si="78"/>
        <v>9.528284234700003</v>
      </c>
      <c r="L178" s="44">
        <f t="shared" si="86"/>
        <v>9.499699381995903</v>
      </c>
      <c r="M178" s="44">
        <f t="shared" si="86"/>
        <v>9.471200283849916</v>
      </c>
      <c r="N178" s="44">
        <f t="shared" si="87"/>
        <v>9.442786682998365</v>
      </c>
      <c r="O178" s="44">
        <f t="shared" si="88"/>
        <v>9.41445832294937</v>
      </c>
      <c r="P178" s="44">
        <f t="shared" si="84"/>
        <v>9.386214947980523</v>
      </c>
      <c r="Q178" s="44">
        <f t="shared" si="80"/>
        <v>9.386214947980523</v>
      </c>
      <c r="R178" s="44">
        <f t="shared" si="89"/>
        <v>9.358056303136582</v>
      </c>
      <c r="S178" s="44">
        <f t="shared" si="90"/>
        <v>9.329982134227173</v>
      </c>
      <c r="T178" s="44">
        <f t="shared" si="90"/>
        <v>9.301992187824492</v>
      </c>
      <c r="U178" s="44">
        <f t="shared" si="85"/>
        <v>9.27408621126102</v>
      </c>
      <c r="V178" s="44">
        <f t="shared" si="85"/>
        <v>9.246263952627237</v>
      </c>
      <c r="W178" s="38">
        <v>1</v>
      </c>
      <c r="X178" s="42">
        <v>20</v>
      </c>
    </row>
    <row r="179" spans="1:24" ht="12.75">
      <c r="A179" s="38">
        <f t="shared" si="74"/>
        <v>160</v>
      </c>
      <c r="B179" s="41" t="s">
        <v>351</v>
      </c>
      <c r="C179" s="41" t="s">
        <v>352</v>
      </c>
      <c r="D179" s="38">
        <v>1987</v>
      </c>
      <c r="E179" s="42">
        <v>424</v>
      </c>
      <c r="F179" s="42">
        <v>307</v>
      </c>
      <c r="G179" s="44">
        <f t="shared" si="76"/>
        <v>300.86</v>
      </c>
      <c r="H179" s="44">
        <f aca="true" t="shared" si="91" ref="H179:I190">(G179*99)/100</f>
        <v>297.8514</v>
      </c>
      <c r="I179" s="44">
        <f t="shared" si="91"/>
        <v>294.872886</v>
      </c>
      <c r="J179" s="45">
        <f t="shared" si="77"/>
        <v>293.39852157</v>
      </c>
      <c r="K179" s="44">
        <f t="shared" si="78"/>
        <v>292.51832600529</v>
      </c>
      <c r="L179" s="44">
        <f t="shared" si="86"/>
        <v>291.6407710272742</v>
      </c>
      <c r="M179" s="44">
        <f t="shared" si="86"/>
        <v>290.7658487141924</v>
      </c>
      <c r="N179" s="44">
        <f t="shared" si="87"/>
        <v>289.89355116804984</v>
      </c>
      <c r="O179" s="44">
        <f t="shared" si="88"/>
        <v>289.0238705145457</v>
      </c>
      <c r="P179" s="44">
        <f t="shared" si="84"/>
        <v>288.1567989030021</v>
      </c>
      <c r="Q179" s="44">
        <f t="shared" si="80"/>
        <v>288.1567989030021</v>
      </c>
      <c r="R179" s="44">
        <f t="shared" si="89"/>
        <v>287.2923285062931</v>
      </c>
      <c r="S179" s="44">
        <f t="shared" si="90"/>
        <v>286.43045152077417</v>
      </c>
      <c r="T179" s="44">
        <f t="shared" si="90"/>
        <v>285.5711601662118</v>
      </c>
      <c r="U179" s="44">
        <f t="shared" si="85"/>
        <v>284.7144466857132</v>
      </c>
      <c r="V179" s="44">
        <f t="shared" si="85"/>
        <v>283.86030334565606</v>
      </c>
      <c r="W179" s="38">
        <v>1</v>
      </c>
      <c r="X179" s="42">
        <v>60</v>
      </c>
    </row>
    <row r="180" spans="1:24" ht="12.75">
      <c r="A180" s="38">
        <f t="shared" si="74"/>
        <v>161</v>
      </c>
      <c r="B180" s="41" t="s">
        <v>826</v>
      </c>
      <c r="C180" s="41" t="s">
        <v>352</v>
      </c>
      <c r="D180" s="38">
        <v>1989</v>
      </c>
      <c r="E180" s="42">
        <v>5944</v>
      </c>
      <c r="F180" s="42">
        <v>4197</v>
      </c>
      <c r="G180" s="44">
        <f t="shared" si="76"/>
        <v>4113.06</v>
      </c>
      <c r="H180" s="44">
        <f t="shared" si="91"/>
        <v>4071.9294000000004</v>
      </c>
      <c r="I180" s="44">
        <f t="shared" si="91"/>
        <v>4031.2101060000005</v>
      </c>
      <c r="J180" s="45">
        <f t="shared" si="77"/>
        <v>4011.0540554700005</v>
      </c>
      <c r="K180" s="44">
        <f t="shared" si="78"/>
        <v>3999.0208933035906</v>
      </c>
      <c r="L180" s="44">
        <f t="shared" si="86"/>
        <v>3987.0238306236797</v>
      </c>
      <c r="M180" s="44">
        <f t="shared" si="86"/>
        <v>3975.062759131809</v>
      </c>
      <c r="N180" s="44">
        <f t="shared" si="87"/>
        <v>3963.1375708544138</v>
      </c>
      <c r="O180" s="44">
        <f t="shared" si="88"/>
        <v>3951.2481581418506</v>
      </c>
      <c r="P180" s="44">
        <f t="shared" si="84"/>
        <v>3939.3944136674254</v>
      </c>
      <c r="Q180" s="44">
        <f t="shared" si="80"/>
        <v>3939.3944136674254</v>
      </c>
      <c r="R180" s="44">
        <f t="shared" si="89"/>
        <v>3927.576230426423</v>
      </c>
      <c r="S180" s="44">
        <f t="shared" si="90"/>
        <v>3915.7935017351438</v>
      </c>
      <c r="T180" s="44">
        <f t="shared" si="90"/>
        <v>3904.0461212299388</v>
      </c>
      <c r="U180" s="44">
        <f t="shared" si="85"/>
        <v>3892.3339828662492</v>
      </c>
      <c r="V180" s="44">
        <f t="shared" si="85"/>
        <v>3880.6569809176503</v>
      </c>
      <c r="W180" s="38">
        <v>2</v>
      </c>
      <c r="X180" s="42">
        <v>680</v>
      </c>
    </row>
    <row r="181" spans="1:24" ht="12.75">
      <c r="A181" s="38"/>
      <c r="B181" s="46" t="s">
        <v>354</v>
      </c>
      <c r="C181" s="41"/>
      <c r="D181" s="38"/>
      <c r="E181" s="42"/>
      <c r="F181" s="42"/>
      <c r="G181" s="44">
        <f t="shared" si="76"/>
        <v>0</v>
      </c>
      <c r="H181" s="44"/>
      <c r="I181" s="44"/>
      <c r="J181" s="45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38"/>
      <c r="X181" s="42"/>
    </row>
    <row r="182" spans="1:24" ht="12.75">
      <c r="A182" s="38">
        <v>162</v>
      </c>
      <c r="B182" s="41" t="s">
        <v>362</v>
      </c>
      <c r="C182" s="41" t="s">
        <v>363</v>
      </c>
      <c r="D182" s="38">
        <v>1978</v>
      </c>
      <c r="E182" s="42">
        <v>545</v>
      </c>
      <c r="F182" s="42">
        <v>462</v>
      </c>
      <c r="G182" s="44">
        <f t="shared" si="76"/>
        <v>452.76</v>
      </c>
      <c r="H182" s="44">
        <f t="shared" si="91"/>
        <v>448.2324</v>
      </c>
      <c r="I182" s="44">
        <f t="shared" si="91"/>
        <v>443.750076</v>
      </c>
      <c r="J182" s="45">
        <f t="shared" si="77"/>
        <v>441.53132561999996</v>
      </c>
      <c r="K182" s="44">
        <f t="shared" si="78"/>
        <v>440.20673164314</v>
      </c>
      <c r="L182" s="44">
        <f aca="true" t="shared" si="92" ref="L182:M198">SUM(K182*99.7)/100</f>
        <v>438.88611144821056</v>
      </c>
      <c r="M182" s="44">
        <f t="shared" si="92"/>
        <v>437.56945311386596</v>
      </c>
      <c r="N182" s="44">
        <f t="shared" si="87"/>
        <v>436.2567447545244</v>
      </c>
      <c r="O182" s="44">
        <f aca="true" t="shared" si="93" ref="O182:O198">SUM(N182*99.7)/100</f>
        <v>434.94797452026086</v>
      </c>
      <c r="P182" s="44">
        <f t="shared" si="84"/>
        <v>433.6431305967001</v>
      </c>
      <c r="Q182" s="44">
        <f t="shared" si="80"/>
        <v>433.6431305967001</v>
      </c>
      <c r="R182" s="44">
        <f aca="true" t="shared" si="94" ref="R182:R198">(Q182*99.7)/100</f>
        <v>432.34220120491</v>
      </c>
      <c r="S182" s="44">
        <f aca="true" t="shared" si="95" ref="S182:T198">(R182*99.7)/100</f>
        <v>431.0451746012953</v>
      </c>
      <c r="T182" s="44">
        <f t="shared" si="95"/>
        <v>429.7520390774914</v>
      </c>
      <c r="U182" s="44">
        <f t="shared" si="85"/>
        <v>428.462782960259</v>
      </c>
      <c r="V182" s="44">
        <f t="shared" si="85"/>
        <v>427.17739461137825</v>
      </c>
      <c r="W182" s="38">
        <v>1</v>
      </c>
      <c r="X182" s="42">
        <v>145</v>
      </c>
    </row>
    <row r="183" spans="1:24" ht="12.75">
      <c r="A183" s="38">
        <f t="shared" si="74"/>
        <v>163</v>
      </c>
      <c r="B183" s="41" t="s">
        <v>364</v>
      </c>
      <c r="C183" s="41" t="s">
        <v>363</v>
      </c>
      <c r="D183" s="38">
        <v>1991</v>
      </c>
      <c r="E183" s="42">
        <v>6883</v>
      </c>
      <c r="F183" s="42">
        <v>5972</v>
      </c>
      <c r="G183" s="44">
        <f t="shared" si="76"/>
        <v>5852.56</v>
      </c>
      <c r="H183" s="44">
        <f t="shared" si="91"/>
        <v>5794.0344000000005</v>
      </c>
      <c r="I183" s="44">
        <f t="shared" si="91"/>
        <v>5736.094056000001</v>
      </c>
      <c r="J183" s="45">
        <f t="shared" si="77"/>
        <v>5707.413585720001</v>
      </c>
      <c r="K183" s="44">
        <f t="shared" si="78"/>
        <v>5690.29134496284</v>
      </c>
      <c r="L183" s="44">
        <f t="shared" si="92"/>
        <v>5673.220470927952</v>
      </c>
      <c r="M183" s="44">
        <f t="shared" si="92"/>
        <v>5656.200809515169</v>
      </c>
      <c r="N183" s="44">
        <f t="shared" si="87"/>
        <v>5639.232207086623</v>
      </c>
      <c r="O183" s="44">
        <f t="shared" si="93"/>
        <v>5622.314510465363</v>
      </c>
      <c r="P183" s="44">
        <f t="shared" si="84"/>
        <v>5605.447566933967</v>
      </c>
      <c r="Q183" s="44">
        <f t="shared" si="80"/>
        <v>5605.447566933967</v>
      </c>
      <c r="R183" s="44">
        <f t="shared" si="94"/>
        <v>5588.631224233166</v>
      </c>
      <c r="S183" s="44">
        <f t="shared" si="95"/>
        <v>5571.865330560467</v>
      </c>
      <c r="T183" s="44">
        <f t="shared" si="95"/>
        <v>5555.149734568786</v>
      </c>
      <c r="U183" s="44">
        <f t="shared" si="85"/>
        <v>5538.48428536508</v>
      </c>
      <c r="V183" s="44">
        <f t="shared" si="85"/>
        <v>5521.868832508984</v>
      </c>
      <c r="W183" s="38">
        <v>2</v>
      </c>
      <c r="X183" s="42">
        <v>2814</v>
      </c>
    </row>
    <row r="184" spans="1:24" ht="12.75">
      <c r="A184" s="38">
        <f t="shared" si="74"/>
        <v>164</v>
      </c>
      <c r="B184" s="41" t="s">
        <v>365</v>
      </c>
      <c r="C184" s="41" t="s">
        <v>363</v>
      </c>
      <c r="D184" s="38">
        <v>1989</v>
      </c>
      <c r="E184" s="42">
        <v>358</v>
      </c>
      <c r="F184" s="42">
        <v>250</v>
      </c>
      <c r="G184" s="44">
        <f t="shared" si="76"/>
        <v>245</v>
      </c>
      <c r="H184" s="44">
        <f t="shared" si="91"/>
        <v>242.55</v>
      </c>
      <c r="I184" s="44">
        <f t="shared" si="91"/>
        <v>240.1245</v>
      </c>
      <c r="J184" s="45">
        <f t="shared" si="77"/>
        <v>238.9238775</v>
      </c>
      <c r="K184" s="44">
        <f t="shared" si="78"/>
        <v>238.2071058675</v>
      </c>
      <c r="L184" s="44">
        <f t="shared" si="92"/>
        <v>237.49248454989748</v>
      </c>
      <c r="M184" s="44">
        <f t="shared" si="92"/>
        <v>236.7800070962478</v>
      </c>
      <c r="N184" s="44">
        <f t="shared" si="87"/>
        <v>236.06966707495906</v>
      </c>
      <c r="O184" s="44">
        <f t="shared" si="93"/>
        <v>235.36145807373418</v>
      </c>
      <c r="P184" s="44">
        <f t="shared" si="84"/>
        <v>234.655373699513</v>
      </c>
      <c r="Q184" s="44">
        <f t="shared" si="80"/>
        <v>234.655373699513</v>
      </c>
      <c r="R184" s="44">
        <f t="shared" si="94"/>
        <v>233.95140757841446</v>
      </c>
      <c r="S184" s="44">
        <f t="shared" si="95"/>
        <v>233.24955335567924</v>
      </c>
      <c r="T184" s="44">
        <f t="shared" si="95"/>
        <v>232.5498046956122</v>
      </c>
      <c r="U184" s="44">
        <f t="shared" si="85"/>
        <v>231.85215528152537</v>
      </c>
      <c r="V184" s="44">
        <f t="shared" si="85"/>
        <v>231.1565988156808</v>
      </c>
      <c r="W184" s="38">
        <v>1</v>
      </c>
      <c r="X184" s="42">
        <v>126</v>
      </c>
    </row>
    <row r="185" spans="1:24" ht="12.75">
      <c r="A185" s="38">
        <f t="shared" si="74"/>
        <v>165</v>
      </c>
      <c r="B185" s="41" t="s">
        <v>366</v>
      </c>
      <c r="C185" s="41" t="s">
        <v>363</v>
      </c>
      <c r="D185" s="38">
        <v>1991</v>
      </c>
      <c r="E185" s="42">
        <v>1343</v>
      </c>
      <c r="F185" s="42">
        <v>873</v>
      </c>
      <c r="G185" s="44">
        <f t="shared" si="76"/>
        <v>855.54</v>
      </c>
      <c r="H185" s="44">
        <f t="shared" si="91"/>
        <v>846.9845999999999</v>
      </c>
      <c r="I185" s="44">
        <f t="shared" si="91"/>
        <v>838.5147539999999</v>
      </c>
      <c r="J185" s="45">
        <f t="shared" si="77"/>
        <v>834.32218023</v>
      </c>
      <c r="K185" s="44">
        <f t="shared" si="78"/>
        <v>831.81921368931</v>
      </c>
      <c r="L185" s="44">
        <f t="shared" si="92"/>
        <v>829.3237560482421</v>
      </c>
      <c r="M185" s="44">
        <f t="shared" si="92"/>
        <v>826.8357847800975</v>
      </c>
      <c r="N185" s="44">
        <f t="shared" si="87"/>
        <v>824.3552774257572</v>
      </c>
      <c r="O185" s="44">
        <f t="shared" si="93"/>
        <v>821.8822115934801</v>
      </c>
      <c r="P185" s="44">
        <f t="shared" si="84"/>
        <v>819.4165649586996</v>
      </c>
      <c r="Q185" s="44">
        <f t="shared" si="80"/>
        <v>819.4165649586996</v>
      </c>
      <c r="R185" s="44">
        <f t="shared" si="94"/>
        <v>816.9583152638236</v>
      </c>
      <c r="S185" s="44">
        <f t="shared" si="95"/>
        <v>814.5074403180322</v>
      </c>
      <c r="T185" s="44">
        <f t="shared" si="95"/>
        <v>812.0639179970781</v>
      </c>
      <c r="U185" s="44">
        <f t="shared" si="85"/>
        <v>809.6277262430868</v>
      </c>
      <c r="V185" s="44">
        <f t="shared" si="85"/>
        <v>807.1988430643577</v>
      </c>
      <c r="W185" s="38">
        <v>1</v>
      </c>
      <c r="X185" s="42">
        <v>162</v>
      </c>
    </row>
    <row r="186" spans="1:24" ht="12.75">
      <c r="A186" s="38">
        <f t="shared" si="74"/>
        <v>166</v>
      </c>
      <c r="B186" s="41" t="s">
        <v>367</v>
      </c>
      <c r="C186" s="41" t="s">
        <v>368</v>
      </c>
      <c r="D186" s="38">
        <v>1988</v>
      </c>
      <c r="E186" s="42">
        <v>218</v>
      </c>
      <c r="F186" s="42">
        <v>209</v>
      </c>
      <c r="G186" s="44">
        <f t="shared" si="76"/>
        <v>204.82</v>
      </c>
      <c r="H186" s="44">
        <f t="shared" si="91"/>
        <v>202.7718</v>
      </c>
      <c r="I186" s="44">
        <f t="shared" si="91"/>
        <v>200.74408200000002</v>
      </c>
      <c r="J186" s="45">
        <f t="shared" si="77"/>
        <v>199.74036159000002</v>
      </c>
      <c r="K186" s="44">
        <f t="shared" si="78"/>
        <v>199.14114050523003</v>
      </c>
      <c r="L186" s="44">
        <f t="shared" si="92"/>
        <v>198.54371708371434</v>
      </c>
      <c r="M186" s="44">
        <f t="shared" si="92"/>
        <v>197.94808593246321</v>
      </c>
      <c r="N186" s="44">
        <f t="shared" si="87"/>
        <v>197.35424167466581</v>
      </c>
      <c r="O186" s="44">
        <f t="shared" si="93"/>
        <v>196.76217894964182</v>
      </c>
      <c r="P186" s="44">
        <f t="shared" si="84"/>
        <v>196.17189241279291</v>
      </c>
      <c r="Q186" s="44">
        <f t="shared" si="80"/>
        <v>196.17189241279291</v>
      </c>
      <c r="R186" s="44">
        <f t="shared" si="94"/>
        <v>195.58337673555457</v>
      </c>
      <c r="S186" s="44">
        <f t="shared" si="95"/>
        <v>194.99662660534793</v>
      </c>
      <c r="T186" s="44">
        <f t="shared" si="95"/>
        <v>194.4116367255319</v>
      </c>
      <c r="U186" s="44">
        <f t="shared" si="85"/>
        <v>193.8284018153553</v>
      </c>
      <c r="V186" s="44">
        <f t="shared" si="85"/>
        <v>193.24691660990925</v>
      </c>
      <c r="W186" s="38">
        <v>1</v>
      </c>
      <c r="X186" s="42">
        <v>280</v>
      </c>
    </row>
    <row r="187" spans="1:24" ht="12.75">
      <c r="A187" s="38">
        <f t="shared" si="74"/>
        <v>167</v>
      </c>
      <c r="B187" s="41" t="s">
        <v>367</v>
      </c>
      <c r="C187" s="41" t="s">
        <v>368</v>
      </c>
      <c r="D187" s="38">
        <v>1977</v>
      </c>
      <c r="E187" s="42">
        <v>68</v>
      </c>
      <c r="F187" s="42">
        <v>56</v>
      </c>
      <c r="G187" s="44">
        <f t="shared" si="76"/>
        <v>54.88</v>
      </c>
      <c r="H187" s="44">
        <f t="shared" si="91"/>
        <v>54.331199999999995</v>
      </c>
      <c r="I187" s="44">
        <f t="shared" si="91"/>
        <v>53.787887999999995</v>
      </c>
      <c r="J187" s="45">
        <f t="shared" si="77"/>
        <v>53.51894856</v>
      </c>
      <c r="K187" s="44">
        <f t="shared" si="78"/>
        <v>53.35839171431999</v>
      </c>
      <c r="L187" s="44">
        <f t="shared" si="92"/>
        <v>53.19831653917703</v>
      </c>
      <c r="M187" s="44">
        <f t="shared" si="92"/>
        <v>53.0387215895595</v>
      </c>
      <c r="N187" s="44">
        <f t="shared" si="87"/>
        <v>52.879605424790824</v>
      </c>
      <c r="O187" s="44">
        <f t="shared" si="93"/>
        <v>52.720966608516456</v>
      </c>
      <c r="P187" s="44">
        <f t="shared" si="84"/>
        <v>52.56280370869091</v>
      </c>
      <c r="Q187" s="44">
        <f t="shared" si="80"/>
        <v>52.56280370869091</v>
      </c>
      <c r="R187" s="44">
        <f t="shared" si="94"/>
        <v>52.405115297564834</v>
      </c>
      <c r="S187" s="44">
        <f t="shared" si="95"/>
        <v>52.247899951672146</v>
      </c>
      <c r="T187" s="44">
        <f t="shared" si="95"/>
        <v>52.091156251817125</v>
      </c>
      <c r="U187" s="44">
        <f t="shared" si="85"/>
        <v>51.934882783061674</v>
      </c>
      <c r="V187" s="44">
        <f t="shared" si="85"/>
        <v>51.77907813471249</v>
      </c>
      <c r="W187" s="38">
        <v>1</v>
      </c>
      <c r="X187" s="42">
        <v>170</v>
      </c>
    </row>
    <row r="188" spans="1:24" ht="12.75">
      <c r="A188" s="38">
        <f t="shared" si="74"/>
        <v>168</v>
      </c>
      <c r="B188" s="41" t="s">
        <v>369</v>
      </c>
      <c r="C188" s="41" t="s">
        <v>368</v>
      </c>
      <c r="D188" s="38">
        <v>1988</v>
      </c>
      <c r="E188" s="42">
        <v>18</v>
      </c>
      <c r="F188" s="42">
        <v>15</v>
      </c>
      <c r="G188" s="44">
        <f t="shared" si="76"/>
        <v>14.7</v>
      </c>
      <c r="H188" s="44">
        <f t="shared" si="91"/>
        <v>14.552999999999999</v>
      </c>
      <c r="I188" s="44">
        <f t="shared" si="91"/>
        <v>14.407469999999998</v>
      </c>
      <c r="J188" s="45">
        <f t="shared" si="77"/>
        <v>14.335432649999998</v>
      </c>
      <c r="K188" s="44">
        <f t="shared" si="78"/>
        <v>14.292426352049997</v>
      </c>
      <c r="L188" s="44">
        <f t="shared" si="92"/>
        <v>14.249549072993847</v>
      </c>
      <c r="M188" s="44">
        <f t="shared" si="92"/>
        <v>14.206800425774865</v>
      </c>
      <c r="N188" s="44">
        <f t="shared" si="87"/>
        <v>14.164180024497542</v>
      </c>
      <c r="O188" s="44">
        <f t="shared" si="93"/>
        <v>14.121687484424049</v>
      </c>
      <c r="P188" s="44">
        <f t="shared" si="84"/>
        <v>14.079322421970778</v>
      </c>
      <c r="Q188" s="44">
        <f t="shared" si="80"/>
        <v>14.079322421970778</v>
      </c>
      <c r="R188" s="44">
        <f t="shared" si="94"/>
        <v>14.037084454704866</v>
      </c>
      <c r="S188" s="44">
        <f t="shared" si="95"/>
        <v>13.994973201340752</v>
      </c>
      <c r="T188" s="44">
        <f t="shared" si="95"/>
        <v>13.95298828173673</v>
      </c>
      <c r="U188" s="44">
        <f t="shared" si="85"/>
        <v>13.91112931689152</v>
      </c>
      <c r="V188" s="44">
        <f t="shared" si="85"/>
        <v>13.869395928940847</v>
      </c>
      <c r="W188" s="38">
        <v>1</v>
      </c>
      <c r="X188" s="42">
        <v>4</v>
      </c>
    </row>
    <row r="189" spans="1:24" ht="12.75">
      <c r="A189" s="38">
        <f t="shared" si="74"/>
        <v>169</v>
      </c>
      <c r="B189" s="41" t="s">
        <v>370</v>
      </c>
      <c r="C189" s="41" t="s">
        <v>353</v>
      </c>
      <c r="D189" s="38">
        <v>1957</v>
      </c>
      <c r="E189" s="42">
        <v>2</v>
      </c>
      <c r="F189" s="42">
        <v>0</v>
      </c>
      <c r="G189" s="44">
        <f t="shared" si="76"/>
        <v>0</v>
      </c>
      <c r="H189" s="44">
        <f t="shared" si="91"/>
        <v>0</v>
      </c>
      <c r="I189" s="44">
        <f t="shared" si="91"/>
        <v>0</v>
      </c>
      <c r="J189" s="45">
        <f t="shared" si="77"/>
        <v>0</v>
      </c>
      <c r="K189" s="44">
        <f t="shared" si="78"/>
        <v>0</v>
      </c>
      <c r="L189" s="44">
        <f t="shared" si="92"/>
        <v>0</v>
      </c>
      <c r="M189" s="44">
        <f t="shared" si="92"/>
        <v>0</v>
      </c>
      <c r="N189" s="44">
        <f t="shared" si="87"/>
        <v>0</v>
      </c>
      <c r="O189" s="44">
        <f t="shared" si="93"/>
        <v>0</v>
      </c>
      <c r="P189" s="44">
        <f t="shared" si="84"/>
        <v>0</v>
      </c>
      <c r="Q189" s="44">
        <f t="shared" si="80"/>
        <v>0</v>
      </c>
      <c r="R189" s="44">
        <f t="shared" si="94"/>
        <v>0</v>
      </c>
      <c r="S189" s="44">
        <f t="shared" si="95"/>
        <v>0</v>
      </c>
      <c r="T189" s="44">
        <f t="shared" si="95"/>
        <v>0</v>
      </c>
      <c r="U189" s="44">
        <f t="shared" si="85"/>
        <v>0</v>
      </c>
      <c r="V189" s="44">
        <f t="shared" si="85"/>
        <v>0</v>
      </c>
      <c r="W189" s="38">
        <v>1</v>
      </c>
      <c r="X189" s="42">
        <v>42</v>
      </c>
    </row>
    <row r="190" spans="1:24" ht="12.75">
      <c r="A190" s="38">
        <f t="shared" si="74"/>
        <v>170</v>
      </c>
      <c r="B190" s="41" t="s">
        <v>371</v>
      </c>
      <c r="C190" s="41" t="s">
        <v>353</v>
      </c>
      <c r="D190" s="38">
        <v>1991</v>
      </c>
      <c r="E190" s="42">
        <v>1019</v>
      </c>
      <c r="F190" s="42">
        <v>0</v>
      </c>
      <c r="G190" s="44">
        <f t="shared" si="76"/>
        <v>0</v>
      </c>
      <c r="H190" s="44">
        <f t="shared" si="91"/>
        <v>0</v>
      </c>
      <c r="I190" s="44">
        <f t="shared" si="91"/>
        <v>0</v>
      </c>
      <c r="J190" s="45">
        <f t="shared" si="77"/>
        <v>0</v>
      </c>
      <c r="K190" s="44">
        <f t="shared" si="78"/>
        <v>0</v>
      </c>
      <c r="L190" s="44">
        <f t="shared" si="92"/>
        <v>0</v>
      </c>
      <c r="M190" s="44">
        <f t="shared" si="92"/>
        <v>0</v>
      </c>
      <c r="N190" s="44">
        <f t="shared" si="87"/>
        <v>0</v>
      </c>
      <c r="O190" s="44">
        <f t="shared" si="93"/>
        <v>0</v>
      </c>
      <c r="P190" s="44">
        <f t="shared" si="84"/>
        <v>0</v>
      </c>
      <c r="Q190" s="44">
        <f t="shared" si="80"/>
        <v>0</v>
      </c>
      <c r="R190" s="44">
        <f t="shared" si="94"/>
        <v>0</v>
      </c>
      <c r="S190" s="44">
        <f t="shared" si="95"/>
        <v>0</v>
      </c>
      <c r="T190" s="44">
        <f t="shared" si="95"/>
        <v>0</v>
      </c>
      <c r="U190" s="44">
        <f t="shared" si="85"/>
        <v>0</v>
      </c>
      <c r="V190" s="44">
        <f t="shared" si="85"/>
        <v>0</v>
      </c>
      <c r="W190" s="38" t="s">
        <v>372</v>
      </c>
      <c r="X190" s="42">
        <v>70</v>
      </c>
    </row>
    <row r="191" spans="1:24" ht="12.75">
      <c r="A191" s="38">
        <f t="shared" si="74"/>
        <v>171</v>
      </c>
      <c r="B191" s="41" t="s">
        <v>373</v>
      </c>
      <c r="C191" s="41" t="s">
        <v>353</v>
      </c>
      <c r="D191" s="38">
        <v>1991</v>
      </c>
      <c r="E191" s="42">
        <v>124</v>
      </c>
      <c r="F191" s="42">
        <v>37</v>
      </c>
      <c r="G191" s="44">
        <f t="shared" si="76"/>
        <v>36.26</v>
      </c>
      <c r="H191" s="44">
        <f aca="true" t="shared" si="96" ref="H191:I202">(G191*99)/100</f>
        <v>35.8974</v>
      </c>
      <c r="I191" s="44">
        <f t="shared" si="96"/>
        <v>35.538426</v>
      </c>
      <c r="J191" s="45">
        <f t="shared" si="77"/>
        <v>35.36073387</v>
      </c>
      <c r="K191" s="44">
        <f t="shared" si="78"/>
        <v>35.25465166839</v>
      </c>
      <c r="L191" s="44">
        <f t="shared" si="92"/>
        <v>35.14888771338483</v>
      </c>
      <c r="M191" s="44">
        <f t="shared" si="92"/>
        <v>35.04344105024468</v>
      </c>
      <c r="N191" s="44">
        <f t="shared" si="87"/>
        <v>34.93831072709395</v>
      </c>
      <c r="O191" s="44">
        <f t="shared" si="93"/>
        <v>34.83349579491267</v>
      </c>
      <c r="P191" s="44">
        <f t="shared" si="84"/>
        <v>34.72899530752793</v>
      </c>
      <c r="Q191" s="44">
        <f t="shared" si="80"/>
        <v>34.72899530752793</v>
      </c>
      <c r="R191" s="44">
        <f t="shared" si="94"/>
        <v>34.62480832160534</v>
      </c>
      <c r="S191" s="44">
        <f t="shared" si="95"/>
        <v>34.52093389664053</v>
      </c>
      <c r="T191" s="44">
        <f t="shared" si="95"/>
        <v>34.41737109495061</v>
      </c>
      <c r="U191" s="44">
        <f t="shared" si="85"/>
        <v>34.31411898166576</v>
      </c>
      <c r="V191" s="44">
        <f t="shared" si="85"/>
        <v>34.211176624720764</v>
      </c>
      <c r="W191" s="38"/>
      <c r="X191" s="42">
        <v>0</v>
      </c>
    </row>
    <row r="192" spans="1:24" ht="12.75">
      <c r="A192" s="38">
        <f t="shared" si="74"/>
        <v>172</v>
      </c>
      <c r="B192" s="41" t="s">
        <v>374</v>
      </c>
      <c r="C192" s="41" t="s">
        <v>375</v>
      </c>
      <c r="D192" s="38">
        <v>1991</v>
      </c>
      <c r="E192" s="42">
        <v>366</v>
      </c>
      <c r="F192" s="42">
        <v>0</v>
      </c>
      <c r="G192" s="44">
        <f t="shared" si="76"/>
        <v>0</v>
      </c>
      <c r="H192" s="44">
        <f t="shared" si="96"/>
        <v>0</v>
      </c>
      <c r="I192" s="44">
        <f t="shared" si="96"/>
        <v>0</v>
      </c>
      <c r="J192" s="45">
        <f t="shared" si="77"/>
        <v>0</v>
      </c>
      <c r="K192" s="44">
        <f t="shared" si="78"/>
        <v>0</v>
      </c>
      <c r="L192" s="44">
        <f t="shared" si="92"/>
        <v>0</v>
      </c>
      <c r="M192" s="44">
        <f t="shared" si="92"/>
        <v>0</v>
      </c>
      <c r="N192" s="44">
        <f t="shared" si="87"/>
        <v>0</v>
      </c>
      <c r="O192" s="44">
        <f t="shared" si="93"/>
        <v>0</v>
      </c>
      <c r="P192" s="44">
        <f t="shared" si="84"/>
        <v>0</v>
      </c>
      <c r="Q192" s="44">
        <f t="shared" si="80"/>
        <v>0</v>
      </c>
      <c r="R192" s="44">
        <f t="shared" si="94"/>
        <v>0</v>
      </c>
      <c r="S192" s="44">
        <f t="shared" si="95"/>
        <v>0</v>
      </c>
      <c r="T192" s="44">
        <f t="shared" si="95"/>
        <v>0</v>
      </c>
      <c r="U192" s="44">
        <f t="shared" si="85"/>
        <v>0</v>
      </c>
      <c r="V192" s="44">
        <f t="shared" si="85"/>
        <v>0</v>
      </c>
      <c r="W192" s="38"/>
      <c r="X192" s="42">
        <v>0</v>
      </c>
    </row>
    <row r="193" spans="1:24" ht="12.75">
      <c r="A193" s="38">
        <f t="shared" si="74"/>
        <v>173</v>
      </c>
      <c r="B193" s="41" t="s">
        <v>376</v>
      </c>
      <c r="C193" s="41" t="s">
        <v>353</v>
      </c>
      <c r="D193" s="38">
        <v>1991</v>
      </c>
      <c r="E193" s="42">
        <v>553</v>
      </c>
      <c r="F193" s="42">
        <v>360</v>
      </c>
      <c r="G193" s="44">
        <f t="shared" si="76"/>
        <v>352.8</v>
      </c>
      <c r="H193" s="44">
        <f t="shared" si="96"/>
        <v>349.27200000000005</v>
      </c>
      <c r="I193" s="44">
        <f t="shared" si="96"/>
        <v>345.7792800000001</v>
      </c>
      <c r="J193" s="45">
        <f t="shared" si="77"/>
        <v>344.05038360000003</v>
      </c>
      <c r="K193" s="44">
        <f t="shared" si="78"/>
        <v>343.01823244920007</v>
      </c>
      <c r="L193" s="44">
        <f t="shared" si="92"/>
        <v>341.9891777518525</v>
      </c>
      <c r="M193" s="44">
        <f t="shared" si="92"/>
        <v>340.96321021859694</v>
      </c>
      <c r="N193" s="44">
        <f t="shared" si="87"/>
        <v>339.9403205879412</v>
      </c>
      <c r="O193" s="44">
        <f t="shared" si="93"/>
        <v>338.9204996261774</v>
      </c>
      <c r="P193" s="44">
        <f t="shared" si="84"/>
        <v>337.9037381272989</v>
      </c>
      <c r="Q193" s="44">
        <f t="shared" si="80"/>
        <v>337.9037381272989</v>
      </c>
      <c r="R193" s="44">
        <f t="shared" si="94"/>
        <v>336.890026912917</v>
      </c>
      <c r="S193" s="44">
        <f t="shared" si="95"/>
        <v>335.87935683217825</v>
      </c>
      <c r="T193" s="44">
        <f t="shared" si="95"/>
        <v>334.8717187616817</v>
      </c>
      <c r="U193" s="44">
        <f t="shared" si="85"/>
        <v>333.8671036053966</v>
      </c>
      <c r="V193" s="44">
        <f t="shared" si="85"/>
        <v>332.86550229458044</v>
      </c>
      <c r="W193" s="38"/>
      <c r="X193" s="42">
        <v>0</v>
      </c>
    </row>
    <row r="194" spans="1:24" ht="12.75">
      <c r="A194" s="38">
        <f t="shared" si="74"/>
        <v>174</v>
      </c>
      <c r="B194" s="41" t="s">
        <v>377</v>
      </c>
      <c r="C194" s="41" t="s">
        <v>363</v>
      </c>
      <c r="D194" s="38">
        <v>1991</v>
      </c>
      <c r="E194" s="42">
        <v>680</v>
      </c>
      <c r="F194" s="42">
        <v>490</v>
      </c>
      <c r="G194" s="44">
        <f t="shared" si="76"/>
        <v>480.2</v>
      </c>
      <c r="H194" s="44">
        <f t="shared" si="96"/>
        <v>475.39799999999997</v>
      </c>
      <c r="I194" s="44">
        <f t="shared" si="96"/>
        <v>470.64401999999995</v>
      </c>
      <c r="J194" s="45">
        <f t="shared" si="77"/>
        <v>468.29079989999997</v>
      </c>
      <c r="K194" s="44">
        <f t="shared" si="78"/>
        <v>466.88592750029994</v>
      </c>
      <c r="L194" s="44">
        <f t="shared" si="92"/>
        <v>465.4852697177991</v>
      </c>
      <c r="M194" s="44">
        <f t="shared" si="92"/>
        <v>464.0888139086457</v>
      </c>
      <c r="N194" s="44">
        <f t="shared" si="87"/>
        <v>462.6965474669198</v>
      </c>
      <c r="O194" s="44">
        <f t="shared" si="93"/>
        <v>461.30845782451905</v>
      </c>
      <c r="P194" s="44">
        <f t="shared" si="84"/>
        <v>459.92453245104554</v>
      </c>
      <c r="Q194" s="44">
        <f t="shared" si="80"/>
        <v>459.92453245104554</v>
      </c>
      <c r="R194" s="44">
        <f t="shared" si="94"/>
        <v>458.54475885369243</v>
      </c>
      <c r="S194" s="44">
        <f t="shared" si="95"/>
        <v>457.16912457713136</v>
      </c>
      <c r="T194" s="44">
        <f t="shared" si="95"/>
        <v>455.7976172034</v>
      </c>
      <c r="U194" s="44">
        <f t="shared" si="85"/>
        <v>454.4302243517898</v>
      </c>
      <c r="V194" s="44">
        <f t="shared" si="85"/>
        <v>453.0669336787344</v>
      </c>
      <c r="W194" s="38"/>
      <c r="X194" s="42">
        <v>0</v>
      </c>
    </row>
    <row r="195" spans="1:24" ht="12.75">
      <c r="A195" s="38">
        <f t="shared" si="74"/>
        <v>175</v>
      </c>
      <c r="B195" s="41" t="s">
        <v>378</v>
      </c>
      <c r="C195" s="41" t="s">
        <v>379</v>
      </c>
      <c r="D195" s="38">
        <v>1991</v>
      </c>
      <c r="E195" s="42">
        <v>704</v>
      </c>
      <c r="F195" s="42">
        <v>507</v>
      </c>
      <c r="G195" s="44">
        <f t="shared" si="76"/>
        <v>496.86</v>
      </c>
      <c r="H195" s="44">
        <f t="shared" si="96"/>
        <v>491.8914</v>
      </c>
      <c r="I195" s="44">
        <f t="shared" si="96"/>
        <v>486.972486</v>
      </c>
      <c r="J195" s="45">
        <f t="shared" si="77"/>
        <v>484.53762357</v>
      </c>
      <c r="K195" s="44">
        <f t="shared" si="78"/>
        <v>483.08401069929</v>
      </c>
      <c r="L195" s="44">
        <f t="shared" si="92"/>
        <v>481.63475866719216</v>
      </c>
      <c r="M195" s="44">
        <f t="shared" si="92"/>
        <v>480.1898543911906</v>
      </c>
      <c r="N195" s="44">
        <f t="shared" si="87"/>
        <v>478.74928482801704</v>
      </c>
      <c r="O195" s="44">
        <f t="shared" si="93"/>
        <v>477.31303697353303</v>
      </c>
      <c r="P195" s="44">
        <f t="shared" si="84"/>
        <v>475.8810978626124</v>
      </c>
      <c r="Q195" s="44">
        <f t="shared" si="80"/>
        <v>475.8810978626124</v>
      </c>
      <c r="R195" s="44">
        <f t="shared" si="94"/>
        <v>474.45345456902464</v>
      </c>
      <c r="S195" s="44">
        <f t="shared" si="95"/>
        <v>473.0300942053176</v>
      </c>
      <c r="T195" s="44">
        <f t="shared" si="95"/>
        <v>471.6110039227016</v>
      </c>
      <c r="U195" s="44">
        <f t="shared" si="85"/>
        <v>470.1961709109335</v>
      </c>
      <c r="V195" s="44">
        <f t="shared" si="85"/>
        <v>468.7855823982007</v>
      </c>
      <c r="W195" s="38"/>
      <c r="X195" s="42">
        <v>0</v>
      </c>
    </row>
    <row r="196" spans="1:24" ht="12.75">
      <c r="A196" s="38">
        <f t="shared" si="74"/>
        <v>176</v>
      </c>
      <c r="B196" s="41" t="s">
        <v>242</v>
      </c>
      <c r="C196" s="41" t="s">
        <v>353</v>
      </c>
      <c r="D196" s="38">
        <v>1991</v>
      </c>
      <c r="E196" s="42">
        <v>273</v>
      </c>
      <c r="F196" s="42">
        <v>197</v>
      </c>
      <c r="G196" s="44">
        <f t="shared" si="76"/>
        <v>193.06</v>
      </c>
      <c r="H196" s="44">
        <f t="shared" si="96"/>
        <v>191.12939999999998</v>
      </c>
      <c r="I196" s="44">
        <f t="shared" si="96"/>
        <v>189.21810599999998</v>
      </c>
      <c r="J196" s="45">
        <f t="shared" si="77"/>
        <v>188.27201546999996</v>
      </c>
      <c r="K196" s="44">
        <f t="shared" si="78"/>
        <v>187.70719942358994</v>
      </c>
      <c r="L196" s="44">
        <f t="shared" si="92"/>
        <v>187.1440778253192</v>
      </c>
      <c r="M196" s="44">
        <f t="shared" si="92"/>
        <v>186.58264559184326</v>
      </c>
      <c r="N196" s="44">
        <f t="shared" si="87"/>
        <v>186.0228976550677</v>
      </c>
      <c r="O196" s="44">
        <f t="shared" si="93"/>
        <v>185.4648289621025</v>
      </c>
      <c r="P196" s="44">
        <f t="shared" si="84"/>
        <v>184.9084344752162</v>
      </c>
      <c r="Q196" s="44">
        <f t="shared" si="80"/>
        <v>184.9084344752162</v>
      </c>
      <c r="R196" s="44">
        <f t="shared" si="94"/>
        <v>184.35370917179057</v>
      </c>
      <c r="S196" s="44">
        <f t="shared" si="95"/>
        <v>183.8006480442752</v>
      </c>
      <c r="T196" s="44">
        <f t="shared" si="95"/>
        <v>183.2492461001424</v>
      </c>
      <c r="U196" s="44">
        <f t="shared" si="85"/>
        <v>182.699498361842</v>
      </c>
      <c r="V196" s="44">
        <f t="shared" si="85"/>
        <v>182.15139986675646</v>
      </c>
      <c r="W196" s="38"/>
      <c r="X196" s="42">
        <v>0</v>
      </c>
    </row>
    <row r="197" spans="1:24" ht="12.75">
      <c r="A197" s="38">
        <f t="shared" si="74"/>
        <v>177</v>
      </c>
      <c r="B197" s="41" t="s">
        <v>380</v>
      </c>
      <c r="C197" s="41" t="s">
        <v>381</v>
      </c>
      <c r="D197" s="38">
        <v>1991</v>
      </c>
      <c r="E197" s="42">
        <v>361</v>
      </c>
      <c r="F197" s="42">
        <v>22</v>
      </c>
      <c r="G197" s="44">
        <f t="shared" si="76"/>
        <v>21.56</v>
      </c>
      <c r="H197" s="44">
        <f t="shared" si="96"/>
        <v>21.3444</v>
      </c>
      <c r="I197" s="44">
        <f t="shared" si="96"/>
        <v>21.130956</v>
      </c>
      <c r="J197" s="45">
        <f t="shared" si="77"/>
        <v>21.025301220000003</v>
      </c>
      <c r="K197" s="44">
        <f t="shared" si="78"/>
        <v>20.962225316340003</v>
      </c>
      <c r="L197" s="44">
        <f t="shared" si="92"/>
        <v>20.899338640390983</v>
      </c>
      <c r="M197" s="44">
        <f t="shared" si="92"/>
        <v>20.83664062446981</v>
      </c>
      <c r="N197" s="44">
        <f t="shared" si="87"/>
        <v>20.7741307025964</v>
      </c>
      <c r="O197" s="44">
        <f t="shared" si="93"/>
        <v>20.71180831048861</v>
      </c>
      <c r="P197" s="44">
        <f t="shared" si="84"/>
        <v>20.64967288555715</v>
      </c>
      <c r="Q197" s="44">
        <f t="shared" si="80"/>
        <v>20.64967288555715</v>
      </c>
      <c r="R197" s="44">
        <f t="shared" si="94"/>
        <v>20.58772386690048</v>
      </c>
      <c r="S197" s="44">
        <f t="shared" si="95"/>
        <v>20.525960695299776</v>
      </c>
      <c r="T197" s="44">
        <f t="shared" si="95"/>
        <v>20.464382813213877</v>
      </c>
      <c r="U197" s="44">
        <f t="shared" si="85"/>
        <v>20.402989664774235</v>
      </c>
      <c r="V197" s="44">
        <f t="shared" si="85"/>
        <v>20.341780695779914</v>
      </c>
      <c r="W197" s="38"/>
      <c r="X197" s="42">
        <v>0</v>
      </c>
    </row>
    <row r="198" spans="1:24" ht="12.75">
      <c r="A198" s="38">
        <f t="shared" si="74"/>
        <v>178</v>
      </c>
      <c r="B198" s="41" t="s">
        <v>382</v>
      </c>
      <c r="C198" s="41" t="s">
        <v>363</v>
      </c>
      <c r="D198" s="38">
        <v>1991</v>
      </c>
      <c r="E198" s="42">
        <v>203</v>
      </c>
      <c r="F198" s="42">
        <v>81</v>
      </c>
      <c r="G198" s="44">
        <f t="shared" si="76"/>
        <v>79.38</v>
      </c>
      <c r="H198" s="44">
        <f t="shared" si="96"/>
        <v>78.5862</v>
      </c>
      <c r="I198" s="44">
        <f t="shared" si="96"/>
        <v>77.800338</v>
      </c>
      <c r="J198" s="45">
        <f t="shared" si="77"/>
        <v>77.41133631</v>
      </c>
      <c r="K198" s="44">
        <f t="shared" si="78"/>
        <v>77.17910230107</v>
      </c>
      <c r="L198" s="44">
        <f t="shared" si="92"/>
        <v>76.9475649941668</v>
      </c>
      <c r="M198" s="44">
        <f t="shared" si="92"/>
        <v>76.7167222991843</v>
      </c>
      <c r="N198" s="44">
        <f t="shared" si="87"/>
        <v>76.48657213228675</v>
      </c>
      <c r="O198" s="44">
        <f t="shared" si="93"/>
        <v>76.25711241588989</v>
      </c>
      <c r="P198" s="44">
        <f t="shared" si="84"/>
        <v>76.02834107864223</v>
      </c>
      <c r="Q198" s="44">
        <f t="shared" si="80"/>
        <v>76.02834107864223</v>
      </c>
      <c r="R198" s="44">
        <f t="shared" si="94"/>
        <v>75.80025605540631</v>
      </c>
      <c r="S198" s="44">
        <f t="shared" si="95"/>
        <v>75.57285528724009</v>
      </c>
      <c r="T198" s="44">
        <f t="shared" si="95"/>
        <v>75.34613672137837</v>
      </c>
      <c r="U198" s="44">
        <f t="shared" si="85"/>
        <v>75.12009831121424</v>
      </c>
      <c r="V198" s="44">
        <f t="shared" si="85"/>
        <v>74.8947380162806</v>
      </c>
      <c r="W198" s="38"/>
      <c r="X198" s="42">
        <v>0</v>
      </c>
    </row>
    <row r="199" spans="1:24" ht="12.75">
      <c r="A199" s="38"/>
      <c r="B199" s="40" t="s">
        <v>383</v>
      </c>
      <c r="C199" s="41"/>
      <c r="D199" s="38"/>
      <c r="E199" s="42"/>
      <c r="F199" s="42"/>
      <c r="G199" s="44">
        <f t="shared" si="76"/>
        <v>0</v>
      </c>
      <c r="H199" s="44"/>
      <c r="I199" s="44"/>
      <c r="J199" s="45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38"/>
      <c r="X199" s="42"/>
    </row>
    <row r="200" spans="1:24" ht="12.75">
      <c r="A200" s="38">
        <v>179</v>
      </c>
      <c r="B200" s="41" t="s">
        <v>384</v>
      </c>
      <c r="C200" s="41" t="s">
        <v>385</v>
      </c>
      <c r="D200" s="38">
        <v>1983</v>
      </c>
      <c r="E200" s="42">
        <v>4651</v>
      </c>
      <c r="F200" s="42">
        <v>2540</v>
      </c>
      <c r="G200" s="44">
        <f t="shared" si="76"/>
        <v>2489.2</v>
      </c>
      <c r="H200" s="44">
        <f t="shared" si="96"/>
        <v>2464.308</v>
      </c>
      <c r="I200" s="44">
        <f t="shared" si="96"/>
        <v>2439.66492</v>
      </c>
      <c r="J200" s="45">
        <f t="shared" si="77"/>
        <v>2427.4665954</v>
      </c>
      <c r="K200" s="44">
        <f t="shared" si="78"/>
        <v>2420.1841956138</v>
      </c>
      <c r="L200" s="44">
        <f aca="true" t="shared" si="97" ref="L200:M202">SUM(K200*99.7)/100</f>
        <v>2412.923643026959</v>
      </c>
      <c r="M200" s="44">
        <f t="shared" si="97"/>
        <v>2405.684872097878</v>
      </c>
      <c r="N200" s="44">
        <f t="shared" si="87"/>
        <v>2398.467817481584</v>
      </c>
      <c r="O200" s="44">
        <f aca="true" t="shared" si="98" ref="O200:O210">SUM(N200*99.7)/100</f>
        <v>2391.2724140291393</v>
      </c>
      <c r="P200" s="44">
        <f t="shared" si="84"/>
        <v>2384.098596787052</v>
      </c>
      <c r="Q200" s="44">
        <f t="shared" si="80"/>
        <v>2384.098596787052</v>
      </c>
      <c r="R200" s="44">
        <f aca="true" t="shared" si="99" ref="R200:T202">(Q200*99.7)/100</f>
        <v>2376.946300996691</v>
      </c>
      <c r="S200" s="44">
        <f t="shared" si="99"/>
        <v>2369.815462093701</v>
      </c>
      <c r="T200" s="44">
        <f t="shared" si="99"/>
        <v>2362.70601570742</v>
      </c>
      <c r="U200" s="44">
        <f t="shared" si="85"/>
        <v>2355.6178976602982</v>
      </c>
      <c r="V200" s="44">
        <f t="shared" si="85"/>
        <v>2348.5510439673176</v>
      </c>
      <c r="W200" s="38">
        <v>2</v>
      </c>
      <c r="X200" s="42">
        <v>420</v>
      </c>
    </row>
    <row r="201" spans="1:24" ht="12.75">
      <c r="A201" s="38">
        <f t="shared" si="74"/>
        <v>180</v>
      </c>
      <c r="B201" s="41" t="s">
        <v>386</v>
      </c>
      <c r="C201" s="41" t="s">
        <v>387</v>
      </c>
      <c r="D201" s="38">
        <v>1995</v>
      </c>
      <c r="E201" s="42">
        <v>355</v>
      </c>
      <c r="F201" s="42">
        <v>311</v>
      </c>
      <c r="G201" s="44">
        <f t="shared" si="76"/>
        <v>304.78</v>
      </c>
      <c r="H201" s="44">
        <f t="shared" si="96"/>
        <v>301.7322</v>
      </c>
      <c r="I201" s="44">
        <f t="shared" si="96"/>
        <v>298.714878</v>
      </c>
      <c r="J201" s="45">
        <f t="shared" si="77"/>
        <v>297.22130361</v>
      </c>
      <c r="K201" s="44">
        <f t="shared" si="78"/>
        <v>296.32963969917</v>
      </c>
      <c r="L201" s="44">
        <f t="shared" si="97"/>
        <v>295.4406507800725</v>
      </c>
      <c r="M201" s="44">
        <f t="shared" si="97"/>
        <v>294.55432882773226</v>
      </c>
      <c r="N201" s="44">
        <f t="shared" si="87"/>
        <v>293.67066584124905</v>
      </c>
      <c r="O201" s="44">
        <f t="shared" si="98"/>
        <v>292.7896538437253</v>
      </c>
      <c r="P201" s="44">
        <f t="shared" si="84"/>
        <v>291.91128488219414</v>
      </c>
      <c r="Q201" s="44">
        <f t="shared" si="80"/>
        <v>291.91128488219414</v>
      </c>
      <c r="R201" s="44">
        <f t="shared" si="99"/>
        <v>291.03555102754757</v>
      </c>
      <c r="S201" s="44">
        <f t="shared" si="99"/>
        <v>290.16244437446494</v>
      </c>
      <c r="T201" s="44">
        <f t="shared" si="99"/>
        <v>289.29195704134156</v>
      </c>
      <c r="U201" s="44">
        <f t="shared" si="85"/>
        <v>288.42408117021756</v>
      </c>
      <c r="V201" s="44">
        <f t="shared" si="85"/>
        <v>287.5588089267069</v>
      </c>
      <c r="W201" s="38">
        <v>2</v>
      </c>
      <c r="X201" s="42">
        <v>432</v>
      </c>
    </row>
    <row r="202" spans="1:24" ht="12.75">
      <c r="A202" s="38">
        <f t="shared" si="74"/>
        <v>181</v>
      </c>
      <c r="B202" s="41" t="s">
        <v>242</v>
      </c>
      <c r="C202" s="41" t="s">
        <v>385</v>
      </c>
      <c r="D202" s="38" t="s">
        <v>388</v>
      </c>
      <c r="E202" s="42">
        <v>160</v>
      </c>
      <c r="F202" s="42">
        <v>75</v>
      </c>
      <c r="G202" s="44">
        <f t="shared" si="76"/>
        <v>73.5</v>
      </c>
      <c r="H202" s="44">
        <f t="shared" si="96"/>
        <v>72.765</v>
      </c>
      <c r="I202" s="44">
        <f t="shared" si="96"/>
        <v>72.03735</v>
      </c>
      <c r="J202" s="45">
        <f t="shared" si="77"/>
        <v>71.67716325</v>
      </c>
      <c r="K202" s="44">
        <f t="shared" si="78"/>
        <v>71.46213176025002</v>
      </c>
      <c r="L202" s="44">
        <f t="shared" si="97"/>
        <v>71.24774536496926</v>
      </c>
      <c r="M202" s="44">
        <f t="shared" si="97"/>
        <v>71.03400212887435</v>
      </c>
      <c r="N202" s="44">
        <f t="shared" si="87"/>
        <v>70.82090012248773</v>
      </c>
      <c r="O202" s="44">
        <f t="shared" si="98"/>
        <v>70.60843742212028</v>
      </c>
      <c r="P202" s="44">
        <f t="shared" si="84"/>
        <v>70.39661210985392</v>
      </c>
      <c r="Q202" s="44">
        <f t="shared" si="80"/>
        <v>70.39661210985392</v>
      </c>
      <c r="R202" s="44">
        <f t="shared" si="99"/>
        <v>70.18542227352435</v>
      </c>
      <c r="S202" s="44">
        <f t="shared" si="99"/>
        <v>69.97486600670378</v>
      </c>
      <c r="T202" s="44">
        <f t="shared" si="99"/>
        <v>69.76494140868367</v>
      </c>
      <c r="U202" s="44">
        <f t="shared" si="85"/>
        <v>69.55564658445762</v>
      </c>
      <c r="V202" s="44">
        <f t="shared" si="85"/>
        <v>69.34697964470425</v>
      </c>
      <c r="W202" s="38"/>
      <c r="X202" s="42">
        <v>0</v>
      </c>
    </row>
    <row r="203" spans="1:24" ht="12.75">
      <c r="A203" s="38">
        <f t="shared" si="74"/>
        <v>182</v>
      </c>
      <c r="B203" s="41" t="s">
        <v>390</v>
      </c>
      <c r="C203" s="41" t="s">
        <v>391</v>
      </c>
      <c r="D203" s="38">
        <v>1960</v>
      </c>
      <c r="E203" s="42">
        <v>105</v>
      </c>
      <c r="F203" s="42">
        <v>10</v>
      </c>
      <c r="G203" s="44">
        <f aca="true" t="shared" si="100" ref="G203:G247">(F203*98)/100</f>
        <v>9.8</v>
      </c>
      <c r="H203" s="44">
        <f aca="true" t="shared" si="101" ref="H203:I210">(G203*99)/100</f>
        <v>9.702</v>
      </c>
      <c r="I203" s="44">
        <f t="shared" si="101"/>
        <v>9.604980000000001</v>
      </c>
      <c r="J203" s="45">
        <f aca="true" t="shared" si="102" ref="J203:J247">(I203*99.5)/100</f>
        <v>9.556955100000001</v>
      </c>
      <c r="K203" s="44">
        <f aca="true" t="shared" si="103" ref="K203:K247">(J203*99.7)/100</f>
        <v>9.528284234700003</v>
      </c>
      <c r="L203" s="44">
        <f aca="true" t="shared" si="104" ref="L203:M210">SUM(K203*99.7)/100</f>
        <v>9.499699381995903</v>
      </c>
      <c r="M203" s="44">
        <f t="shared" si="104"/>
        <v>9.471200283849916</v>
      </c>
      <c r="N203" s="44">
        <f t="shared" si="87"/>
        <v>9.442786682998365</v>
      </c>
      <c r="O203" s="44">
        <f t="shared" si="98"/>
        <v>9.41445832294937</v>
      </c>
      <c r="P203" s="44">
        <f t="shared" si="84"/>
        <v>9.386214947980523</v>
      </c>
      <c r="Q203" s="44">
        <f aca="true" t="shared" si="105" ref="Q203:Q247">(O203*99.7)/100</f>
        <v>9.386214947980523</v>
      </c>
      <c r="R203" s="44">
        <f aca="true" t="shared" si="106" ref="R203:R210">(Q203*99.7)/100</f>
        <v>9.358056303136582</v>
      </c>
      <c r="S203" s="44">
        <f aca="true" t="shared" si="107" ref="S203:T210">(R203*99.7)/100</f>
        <v>9.329982134227173</v>
      </c>
      <c r="T203" s="44">
        <f t="shared" si="107"/>
        <v>9.301992187824492</v>
      </c>
      <c r="U203" s="44">
        <f t="shared" si="85"/>
        <v>9.27408621126102</v>
      </c>
      <c r="V203" s="44">
        <f t="shared" si="85"/>
        <v>9.246263952627237</v>
      </c>
      <c r="W203" s="38">
        <v>1</v>
      </c>
      <c r="X203" s="42">
        <v>72</v>
      </c>
    </row>
    <row r="204" spans="1:24" ht="12.75">
      <c r="A204" s="38">
        <f t="shared" si="74"/>
        <v>183</v>
      </c>
      <c r="B204" s="41" t="s">
        <v>392</v>
      </c>
      <c r="C204" s="41" t="s">
        <v>387</v>
      </c>
      <c r="D204" s="38">
        <v>1990</v>
      </c>
      <c r="E204" s="42">
        <v>133</v>
      </c>
      <c r="F204" s="42">
        <v>92</v>
      </c>
      <c r="G204" s="44">
        <f t="shared" si="100"/>
        <v>90.16</v>
      </c>
      <c r="H204" s="44">
        <f t="shared" si="101"/>
        <v>89.2584</v>
      </c>
      <c r="I204" s="44">
        <f t="shared" si="101"/>
        <v>88.365816</v>
      </c>
      <c r="J204" s="45">
        <f t="shared" si="102"/>
        <v>87.92398691999999</v>
      </c>
      <c r="K204" s="44">
        <f t="shared" si="103"/>
        <v>87.66021495923998</v>
      </c>
      <c r="L204" s="44">
        <f t="shared" si="104"/>
        <v>87.39723431436227</v>
      </c>
      <c r="M204" s="44">
        <f t="shared" si="104"/>
        <v>87.13504261141918</v>
      </c>
      <c r="N204" s="44">
        <f t="shared" si="87"/>
        <v>86.87363748358491</v>
      </c>
      <c r="O204" s="44">
        <f t="shared" si="98"/>
        <v>86.61301657113415</v>
      </c>
      <c r="P204" s="44">
        <f t="shared" si="84"/>
        <v>86.35317752142075</v>
      </c>
      <c r="Q204" s="44">
        <f t="shared" si="105"/>
        <v>86.35317752142075</v>
      </c>
      <c r="R204" s="44">
        <f t="shared" si="106"/>
        <v>86.09411798885648</v>
      </c>
      <c r="S204" s="44">
        <f t="shared" si="107"/>
        <v>85.83583563488992</v>
      </c>
      <c r="T204" s="44">
        <f t="shared" si="107"/>
        <v>85.57832812798524</v>
      </c>
      <c r="U204" s="44">
        <f t="shared" si="85"/>
        <v>85.32159314360129</v>
      </c>
      <c r="V204" s="44">
        <f t="shared" si="85"/>
        <v>85.0656283641705</v>
      </c>
      <c r="W204" s="38">
        <v>1</v>
      </c>
      <c r="X204" s="42">
        <v>78</v>
      </c>
    </row>
    <row r="205" spans="1:24" ht="12.75">
      <c r="A205" s="38">
        <f t="shared" si="74"/>
        <v>184</v>
      </c>
      <c r="B205" s="41" t="s">
        <v>393</v>
      </c>
      <c r="C205" s="41" t="s">
        <v>394</v>
      </c>
      <c r="D205" s="38">
        <v>1990</v>
      </c>
      <c r="E205" s="42">
        <v>176</v>
      </c>
      <c r="F205" s="42">
        <v>92</v>
      </c>
      <c r="G205" s="44">
        <f t="shared" si="100"/>
        <v>90.16</v>
      </c>
      <c r="H205" s="44">
        <f t="shared" si="101"/>
        <v>89.2584</v>
      </c>
      <c r="I205" s="44">
        <f t="shared" si="101"/>
        <v>88.365816</v>
      </c>
      <c r="J205" s="45">
        <f t="shared" si="102"/>
        <v>87.92398691999999</v>
      </c>
      <c r="K205" s="44">
        <f t="shared" si="103"/>
        <v>87.66021495923998</v>
      </c>
      <c r="L205" s="44">
        <f t="shared" si="104"/>
        <v>87.39723431436227</v>
      </c>
      <c r="M205" s="44">
        <f t="shared" si="104"/>
        <v>87.13504261141918</v>
      </c>
      <c r="N205" s="44">
        <f t="shared" si="87"/>
        <v>86.87363748358491</v>
      </c>
      <c r="O205" s="44">
        <f t="shared" si="98"/>
        <v>86.61301657113415</v>
      </c>
      <c r="P205" s="44">
        <f t="shared" si="84"/>
        <v>86.35317752142075</v>
      </c>
      <c r="Q205" s="44">
        <f t="shared" si="105"/>
        <v>86.35317752142075</v>
      </c>
      <c r="R205" s="44">
        <f t="shared" si="106"/>
        <v>86.09411798885648</v>
      </c>
      <c r="S205" s="44">
        <f t="shared" si="107"/>
        <v>85.83583563488992</v>
      </c>
      <c r="T205" s="44">
        <f t="shared" si="107"/>
        <v>85.57832812798524</v>
      </c>
      <c r="U205" s="44">
        <f t="shared" si="85"/>
        <v>85.32159314360129</v>
      </c>
      <c r="V205" s="44">
        <f t="shared" si="85"/>
        <v>85.0656283641705</v>
      </c>
      <c r="W205" s="38">
        <v>1</v>
      </c>
      <c r="X205" s="42">
        <v>72</v>
      </c>
    </row>
    <row r="206" spans="1:24" ht="12.75">
      <c r="A206" s="38">
        <f t="shared" si="74"/>
        <v>185</v>
      </c>
      <c r="B206" s="41" t="s">
        <v>395</v>
      </c>
      <c r="C206" s="41" t="s">
        <v>396</v>
      </c>
      <c r="D206" s="38">
        <v>1997</v>
      </c>
      <c r="E206" s="42">
        <v>6277</v>
      </c>
      <c r="F206" s="42">
        <v>5179</v>
      </c>
      <c r="G206" s="44">
        <f t="shared" si="100"/>
        <v>5075.42</v>
      </c>
      <c r="H206" s="44">
        <f t="shared" si="101"/>
        <v>5024.6658</v>
      </c>
      <c r="I206" s="44">
        <f t="shared" si="101"/>
        <v>4974.419142</v>
      </c>
      <c r="J206" s="45">
        <f t="shared" si="102"/>
        <v>4949.54704629</v>
      </c>
      <c r="K206" s="44">
        <f t="shared" si="103"/>
        <v>4934.69840515113</v>
      </c>
      <c r="L206" s="44">
        <f t="shared" si="104"/>
        <v>4919.894309935677</v>
      </c>
      <c r="M206" s="44">
        <f t="shared" si="104"/>
        <v>4905.134627005869</v>
      </c>
      <c r="N206" s="44">
        <f t="shared" si="87"/>
        <v>4890.419223124852</v>
      </c>
      <c r="O206" s="44">
        <f t="shared" si="98"/>
        <v>4875.747965455477</v>
      </c>
      <c r="P206" s="44">
        <f t="shared" si="84"/>
        <v>4861.12072155911</v>
      </c>
      <c r="Q206" s="44">
        <f t="shared" si="105"/>
        <v>4861.12072155911</v>
      </c>
      <c r="R206" s="44">
        <f t="shared" si="106"/>
        <v>4846.537359394433</v>
      </c>
      <c r="S206" s="44">
        <f t="shared" si="107"/>
        <v>4831.99774731625</v>
      </c>
      <c r="T206" s="44">
        <f t="shared" si="107"/>
        <v>4817.501754074301</v>
      </c>
      <c r="U206" s="44">
        <f t="shared" si="85"/>
        <v>4803.049248812078</v>
      </c>
      <c r="V206" s="44">
        <f t="shared" si="85"/>
        <v>4788.640101065642</v>
      </c>
      <c r="W206" s="38">
        <v>1</v>
      </c>
      <c r="X206" s="42">
        <v>1291</v>
      </c>
    </row>
    <row r="207" spans="1:24" ht="12.75">
      <c r="A207" s="38">
        <f t="shared" si="74"/>
        <v>186</v>
      </c>
      <c r="B207" s="41" t="s">
        <v>397</v>
      </c>
      <c r="C207" s="41" t="s">
        <v>396</v>
      </c>
      <c r="D207" s="38">
        <v>1984</v>
      </c>
      <c r="E207" s="42">
        <v>350</v>
      </c>
      <c r="F207" s="42">
        <v>193</v>
      </c>
      <c r="G207" s="44">
        <f t="shared" si="100"/>
        <v>189.14</v>
      </c>
      <c r="H207" s="44">
        <f t="shared" si="101"/>
        <v>187.24859999999998</v>
      </c>
      <c r="I207" s="44">
        <f t="shared" si="101"/>
        <v>185.37611399999997</v>
      </c>
      <c r="J207" s="45">
        <f t="shared" si="102"/>
        <v>184.44923343</v>
      </c>
      <c r="K207" s="44">
        <f t="shared" si="103"/>
        <v>183.89588572971</v>
      </c>
      <c r="L207" s="44">
        <f t="shared" si="104"/>
        <v>183.34419807252084</v>
      </c>
      <c r="M207" s="44">
        <f t="shared" si="104"/>
        <v>182.79416547830328</v>
      </c>
      <c r="N207" s="44">
        <f t="shared" si="87"/>
        <v>182.2457829818684</v>
      </c>
      <c r="O207" s="44">
        <f t="shared" si="98"/>
        <v>181.69904563292278</v>
      </c>
      <c r="P207" s="44">
        <f t="shared" si="84"/>
        <v>181.15394849602401</v>
      </c>
      <c r="Q207" s="44">
        <f t="shared" si="105"/>
        <v>181.15394849602401</v>
      </c>
      <c r="R207" s="44">
        <f t="shared" si="106"/>
        <v>180.61048665053593</v>
      </c>
      <c r="S207" s="44">
        <f t="shared" si="107"/>
        <v>180.0686551905843</v>
      </c>
      <c r="T207" s="44">
        <f t="shared" si="107"/>
        <v>179.52844922501257</v>
      </c>
      <c r="U207" s="44">
        <f t="shared" si="85"/>
        <v>178.9898638773375</v>
      </c>
      <c r="V207" s="44">
        <f t="shared" si="85"/>
        <v>178.45289428570553</v>
      </c>
      <c r="W207" s="38">
        <v>1</v>
      </c>
      <c r="X207" s="42">
        <v>80</v>
      </c>
    </row>
    <row r="208" spans="1:24" ht="12.75">
      <c r="A208" s="38">
        <f t="shared" si="74"/>
        <v>187</v>
      </c>
      <c r="B208" s="41" t="s">
        <v>398</v>
      </c>
      <c r="C208" s="41" t="s">
        <v>399</v>
      </c>
      <c r="D208" s="38">
        <v>1991</v>
      </c>
      <c r="E208" s="42">
        <v>1649</v>
      </c>
      <c r="F208" s="42">
        <v>1113</v>
      </c>
      <c r="G208" s="44">
        <f t="shared" si="100"/>
        <v>1090.74</v>
      </c>
      <c r="H208" s="44">
        <f t="shared" si="101"/>
        <v>1079.8326</v>
      </c>
      <c r="I208" s="44">
        <f t="shared" si="101"/>
        <v>1069.034274</v>
      </c>
      <c r="J208" s="45">
        <f t="shared" si="102"/>
        <v>1063.6891026300002</v>
      </c>
      <c r="K208" s="44">
        <f t="shared" si="103"/>
        <v>1060.4980353221101</v>
      </c>
      <c r="L208" s="44">
        <f t="shared" si="104"/>
        <v>1057.3165412161438</v>
      </c>
      <c r="M208" s="44">
        <f t="shared" si="104"/>
        <v>1054.1445915924953</v>
      </c>
      <c r="N208" s="44">
        <f t="shared" si="87"/>
        <v>1050.9821578177177</v>
      </c>
      <c r="O208" s="44">
        <f t="shared" si="98"/>
        <v>1047.8292113442646</v>
      </c>
      <c r="P208" s="44">
        <f t="shared" si="84"/>
        <v>1044.6857237102317</v>
      </c>
      <c r="Q208" s="44">
        <f t="shared" si="105"/>
        <v>1044.6857237102317</v>
      </c>
      <c r="R208" s="44">
        <f t="shared" si="106"/>
        <v>1041.5516665391012</v>
      </c>
      <c r="S208" s="44">
        <f t="shared" si="107"/>
        <v>1038.4270115394838</v>
      </c>
      <c r="T208" s="44">
        <f t="shared" si="107"/>
        <v>1035.3117305048654</v>
      </c>
      <c r="U208" s="44">
        <f t="shared" si="85"/>
        <v>1032.2057953133508</v>
      </c>
      <c r="V208" s="44">
        <f t="shared" si="85"/>
        <v>1029.1091779274109</v>
      </c>
      <c r="W208" s="38">
        <v>1</v>
      </c>
      <c r="X208" s="42">
        <v>288</v>
      </c>
    </row>
    <row r="209" spans="1:24" ht="12.75">
      <c r="A209" s="38">
        <f t="shared" si="74"/>
        <v>188</v>
      </c>
      <c r="B209" s="41" t="s">
        <v>400</v>
      </c>
      <c r="C209" s="41" t="s">
        <v>389</v>
      </c>
      <c r="D209" s="38">
        <v>1991</v>
      </c>
      <c r="E209" s="42">
        <v>275</v>
      </c>
      <c r="F209" s="42">
        <v>186</v>
      </c>
      <c r="G209" s="44">
        <f t="shared" si="100"/>
        <v>182.28</v>
      </c>
      <c r="H209" s="44">
        <f t="shared" si="101"/>
        <v>180.4572</v>
      </c>
      <c r="I209" s="44">
        <f t="shared" si="101"/>
        <v>178.652628</v>
      </c>
      <c r="J209" s="45">
        <f t="shared" si="102"/>
        <v>177.75936485999998</v>
      </c>
      <c r="K209" s="44">
        <f t="shared" si="103"/>
        <v>177.22608676541998</v>
      </c>
      <c r="L209" s="44">
        <f t="shared" si="104"/>
        <v>176.69440850512373</v>
      </c>
      <c r="M209" s="44">
        <f t="shared" si="104"/>
        <v>176.1643252796084</v>
      </c>
      <c r="N209" s="44">
        <f t="shared" si="87"/>
        <v>175.63583230376958</v>
      </c>
      <c r="O209" s="44">
        <f t="shared" si="98"/>
        <v>175.10892480685825</v>
      </c>
      <c r="P209" s="44">
        <f t="shared" si="84"/>
        <v>174.5835980324377</v>
      </c>
      <c r="Q209" s="44">
        <f t="shared" si="105"/>
        <v>174.5835980324377</v>
      </c>
      <c r="R209" s="44">
        <f t="shared" si="106"/>
        <v>174.05984723834038</v>
      </c>
      <c r="S209" s="44">
        <f t="shared" si="107"/>
        <v>173.53766769662536</v>
      </c>
      <c r="T209" s="44">
        <f t="shared" si="107"/>
        <v>173.0170546935355</v>
      </c>
      <c r="U209" s="44">
        <f t="shared" si="85"/>
        <v>172.4980035294549</v>
      </c>
      <c r="V209" s="44">
        <f t="shared" si="85"/>
        <v>171.98050951886654</v>
      </c>
      <c r="W209" s="38">
        <v>1</v>
      </c>
      <c r="X209" s="42">
        <v>160</v>
      </c>
    </row>
    <row r="210" spans="1:24" ht="12.75">
      <c r="A210" s="38">
        <f t="shared" si="74"/>
        <v>189</v>
      </c>
      <c r="B210" s="41" t="s">
        <v>401</v>
      </c>
      <c r="C210" s="41" t="s">
        <v>389</v>
      </c>
      <c r="D210" s="38">
        <v>2002</v>
      </c>
      <c r="E210" s="42">
        <v>42</v>
      </c>
      <c r="F210" s="42">
        <v>40</v>
      </c>
      <c r="G210" s="44">
        <f t="shared" si="100"/>
        <v>39.2</v>
      </c>
      <c r="H210" s="44">
        <f t="shared" si="101"/>
        <v>38.808</v>
      </c>
      <c r="I210" s="44">
        <f t="shared" si="101"/>
        <v>38.419920000000005</v>
      </c>
      <c r="J210" s="45">
        <f t="shared" si="102"/>
        <v>38.227820400000006</v>
      </c>
      <c r="K210" s="44">
        <f t="shared" si="103"/>
        <v>38.11313693880001</v>
      </c>
      <c r="L210" s="44">
        <f t="shared" si="104"/>
        <v>37.99879752798361</v>
      </c>
      <c r="M210" s="44">
        <f t="shared" si="104"/>
        <v>37.88480113539966</v>
      </c>
      <c r="N210" s="44">
        <f t="shared" si="87"/>
        <v>37.77114673199346</v>
      </c>
      <c r="O210" s="44">
        <f t="shared" si="98"/>
        <v>37.65783329179748</v>
      </c>
      <c r="P210" s="44">
        <f t="shared" si="84"/>
        <v>37.54485979192209</v>
      </c>
      <c r="Q210" s="44">
        <f t="shared" si="105"/>
        <v>37.54485979192209</v>
      </c>
      <c r="R210" s="44">
        <f t="shared" si="106"/>
        <v>37.43222521254633</v>
      </c>
      <c r="S210" s="44">
        <f t="shared" si="107"/>
        <v>37.31992853690869</v>
      </c>
      <c r="T210" s="44">
        <f t="shared" si="107"/>
        <v>37.20796875129797</v>
      </c>
      <c r="U210" s="44">
        <f t="shared" si="85"/>
        <v>37.09634484504408</v>
      </c>
      <c r="V210" s="44">
        <f t="shared" si="85"/>
        <v>36.985055810508946</v>
      </c>
      <c r="W210" s="38"/>
      <c r="X210" s="42">
        <v>0</v>
      </c>
    </row>
    <row r="211" spans="1:24" ht="12.75">
      <c r="A211" s="38"/>
      <c r="B211" s="40" t="s">
        <v>402</v>
      </c>
      <c r="C211" s="41"/>
      <c r="D211" s="38"/>
      <c r="E211" s="42"/>
      <c r="F211" s="42"/>
      <c r="G211" s="44">
        <f t="shared" si="100"/>
        <v>0</v>
      </c>
      <c r="H211" s="44"/>
      <c r="I211" s="44"/>
      <c r="J211" s="45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38"/>
      <c r="X211" s="42"/>
    </row>
    <row r="212" spans="1:24" ht="12.75">
      <c r="A212" s="38">
        <v>190</v>
      </c>
      <c r="B212" s="41" t="s">
        <v>404</v>
      </c>
      <c r="C212" s="41" t="s">
        <v>403</v>
      </c>
      <c r="D212" s="38">
        <v>1979</v>
      </c>
      <c r="E212" s="42">
        <v>10</v>
      </c>
      <c r="F212" s="42">
        <v>4</v>
      </c>
      <c r="G212" s="44">
        <f t="shared" si="100"/>
        <v>3.92</v>
      </c>
      <c r="H212" s="44">
        <f aca="true" t="shared" si="108" ref="H212:I221">(G212*99)/100</f>
        <v>3.8808</v>
      </c>
      <c r="I212" s="44">
        <f t="shared" si="108"/>
        <v>3.8419919999999994</v>
      </c>
      <c r="J212" s="45">
        <f t="shared" si="102"/>
        <v>3.8227820399999994</v>
      </c>
      <c r="K212" s="44">
        <f t="shared" si="103"/>
        <v>3.8113136938799994</v>
      </c>
      <c r="L212" s="44">
        <f aca="true" t="shared" si="109" ref="L212:M222">SUM(K212*99.7)/100</f>
        <v>3.7998797527983594</v>
      </c>
      <c r="M212" s="44">
        <f t="shared" si="109"/>
        <v>3.788480113539965</v>
      </c>
      <c r="N212" s="44">
        <f t="shared" si="87"/>
        <v>3.7771146731993452</v>
      </c>
      <c r="O212" s="44">
        <f aca="true" t="shared" si="110" ref="O212:P222">SUM(N212*99.7)/100</f>
        <v>3.765783329179747</v>
      </c>
      <c r="P212" s="44">
        <f t="shared" si="110"/>
        <v>3.754485979192208</v>
      </c>
      <c r="Q212" s="44">
        <f t="shared" si="105"/>
        <v>3.754485979192208</v>
      </c>
      <c r="R212" s="44">
        <f aca="true" t="shared" si="111" ref="R212:R222">(Q212*99.7)/100</f>
        <v>3.7432225212546313</v>
      </c>
      <c r="S212" s="44">
        <f>(R212*99.7)/100</f>
        <v>3.7319928536908673</v>
      </c>
      <c r="T212" s="44">
        <f>(S212*99.7)/100</f>
        <v>3.720796875129795</v>
      </c>
      <c r="U212" s="44">
        <f>(T212*99.7)/100</f>
        <v>3.709634484504406</v>
      </c>
      <c r="V212" s="44">
        <f>(U212*99.7)/100</f>
        <v>3.6985055810508927</v>
      </c>
      <c r="W212" s="38">
        <v>1</v>
      </c>
      <c r="X212" s="42">
        <v>20</v>
      </c>
    </row>
    <row r="213" spans="1:24" ht="12.75">
      <c r="A213" s="38">
        <f aca="true" t="shared" si="112" ref="A213:A275">SUM(A212+1)</f>
        <v>191</v>
      </c>
      <c r="B213" s="41" t="s">
        <v>405</v>
      </c>
      <c r="C213" s="41" t="s">
        <v>406</v>
      </c>
      <c r="D213" s="38">
        <v>1961</v>
      </c>
      <c r="E213" s="42">
        <v>16</v>
      </c>
      <c r="F213" s="42">
        <v>0</v>
      </c>
      <c r="G213" s="44">
        <f t="shared" si="100"/>
        <v>0</v>
      </c>
      <c r="H213" s="44">
        <f t="shared" si="108"/>
        <v>0</v>
      </c>
      <c r="I213" s="44">
        <f t="shared" si="108"/>
        <v>0</v>
      </c>
      <c r="J213" s="45">
        <f t="shared" si="102"/>
        <v>0</v>
      </c>
      <c r="K213" s="44">
        <f t="shared" si="103"/>
        <v>0</v>
      </c>
      <c r="L213" s="44">
        <f t="shared" si="109"/>
        <v>0</v>
      </c>
      <c r="M213" s="44">
        <f t="shared" si="109"/>
        <v>0</v>
      </c>
      <c r="N213" s="44">
        <f aca="true" t="shared" si="113" ref="N213:N222">SUM(M213*99.7)/100</f>
        <v>0</v>
      </c>
      <c r="O213" s="44">
        <f t="shared" si="110"/>
        <v>0</v>
      </c>
      <c r="P213" s="44">
        <f t="shared" si="110"/>
        <v>0</v>
      </c>
      <c r="Q213" s="44">
        <f t="shared" si="105"/>
        <v>0</v>
      </c>
      <c r="R213" s="44">
        <f t="shared" si="111"/>
        <v>0</v>
      </c>
      <c r="S213" s="44">
        <f aca="true" t="shared" si="114" ref="S213:V224">(R213*99.7)/100</f>
        <v>0</v>
      </c>
      <c r="T213" s="44">
        <f t="shared" si="114"/>
        <v>0</v>
      </c>
      <c r="U213" s="44">
        <f t="shared" si="114"/>
        <v>0</v>
      </c>
      <c r="V213" s="44">
        <f t="shared" si="114"/>
        <v>0</v>
      </c>
      <c r="W213" s="38">
        <v>1</v>
      </c>
      <c r="X213" s="42">
        <v>54</v>
      </c>
    </row>
    <row r="214" spans="1:24" ht="12.75">
      <c r="A214" s="38">
        <f t="shared" si="112"/>
        <v>192</v>
      </c>
      <c r="B214" s="41" t="s">
        <v>407</v>
      </c>
      <c r="C214" s="41" t="s">
        <v>408</v>
      </c>
      <c r="D214" s="38">
        <v>1992</v>
      </c>
      <c r="E214" s="42">
        <v>5</v>
      </c>
      <c r="F214" s="42">
        <v>2</v>
      </c>
      <c r="G214" s="44">
        <f t="shared" si="100"/>
        <v>1.96</v>
      </c>
      <c r="H214" s="44">
        <f t="shared" si="108"/>
        <v>1.9404</v>
      </c>
      <c r="I214" s="44">
        <f t="shared" si="108"/>
        <v>1.9209959999999997</v>
      </c>
      <c r="J214" s="45">
        <f t="shared" si="102"/>
        <v>1.9113910199999997</v>
      </c>
      <c r="K214" s="44">
        <f t="shared" si="103"/>
        <v>1.9056568469399997</v>
      </c>
      <c r="L214" s="44">
        <f t="shared" si="109"/>
        <v>1.8999398763991797</v>
      </c>
      <c r="M214" s="44">
        <f t="shared" si="109"/>
        <v>1.8942400567699824</v>
      </c>
      <c r="N214" s="44">
        <f t="shared" si="113"/>
        <v>1.8885573365996726</v>
      </c>
      <c r="O214" s="44">
        <f t="shared" si="110"/>
        <v>1.8828916645898734</v>
      </c>
      <c r="P214" s="44">
        <f t="shared" si="110"/>
        <v>1.877242989596104</v>
      </c>
      <c r="Q214" s="44">
        <f t="shared" si="105"/>
        <v>1.877242989596104</v>
      </c>
      <c r="R214" s="44">
        <f t="shared" si="111"/>
        <v>1.8716112606273156</v>
      </c>
      <c r="S214" s="44">
        <f t="shared" si="114"/>
        <v>1.8659964268454337</v>
      </c>
      <c r="T214" s="44">
        <f t="shared" si="114"/>
        <v>1.8603984375648974</v>
      </c>
      <c r="U214" s="44">
        <f t="shared" si="114"/>
        <v>1.854817242252203</v>
      </c>
      <c r="V214" s="44">
        <f t="shared" si="114"/>
        <v>1.8492527905254463</v>
      </c>
      <c r="W214" s="38">
        <v>1</v>
      </c>
      <c r="X214" s="47">
        <v>16</v>
      </c>
    </row>
    <row r="215" spans="1:24" ht="12.75">
      <c r="A215" s="38">
        <f t="shared" si="112"/>
        <v>193</v>
      </c>
      <c r="B215" s="41" t="s">
        <v>409</v>
      </c>
      <c r="C215" s="41" t="s">
        <v>410</v>
      </c>
      <c r="D215" s="38">
        <v>1967</v>
      </c>
      <c r="E215" s="42">
        <v>53</v>
      </c>
      <c r="F215" s="42">
        <v>5</v>
      </c>
      <c r="G215" s="44">
        <f t="shared" si="100"/>
        <v>4.9</v>
      </c>
      <c r="H215" s="44">
        <f t="shared" si="108"/>
        <v>4.851</v>
      </c>
      <c r="I215" s="44">
        <f t="shared" si="108"/>
        <v>4.802490000000001</v>
      </c>
      <c r="J215" s="45">
        <f t="shared" si="102"/>
        <v>4.778477550000001</v>
      </c>
      <c r="K215" s="44">
        <f t="shared" si="103"/>
        <v>4.764142117350001</v>
      </c>
      <c r="L215" s="44">
        <f t="shared" si="109"/>
        <v>4.7498496909979515</v>
      </c>
      <c r="M215" s="44">
        <f t="shared" si="109"/>
        <v>4.735600141924958</v>
      </c>
      <c r="N215" s="44">
        <f t="shared" si="113"/>
        <v>4.721393341499183</v>
      </c>
      <c r="O215" s="44">
        <f t="shared" si="110"/>
        <v>4.707229161474685</v>
      </c>
      <c r="P215" s="44">
        <f t="shared" si="110"/>
        <v>4.693107473990262</v>
      </c>
      <c r="Q215" s="44">
        <f t="shared" si="105"/>
        <v>4.693107473990262</v>
      </c>
      <c r="R215" s="44">
        <f t="shared" si="111"/>
        <v>4.679028151568291</v>
      </c>
      <c r="S215" s="44">
        <f t="shared" si="114"/>
        <v>4.664991067113586</v>
      </c>
      <c r="T215" s="44">
        <f t="shared" si="114"/>
        <v>4.650996093912246</v>
      </c>
      <c r="U215" s="44">
        <f t="shared" si="114"/>
        <v>4.63704310563051</v>
      </c>
      <c r="V215" s="44">
        <f t="shared" si="114"/>
        <v>4.623131976313618</v>
      </c>
      <c r="W215" s="38">
        <v>1</v>
      </c>
      <c r="X215" s="47">
        <v>72</v>
      </c>
    </row>
    <row r="216" spans="1:24" ht="12.75">
      <c r="A216" s="38">
        <f t="shared" si="112"/>
        <v>194</v>
      </c>
      <c r="B216" s="41" t="s">
        <v>411</v>
      </c>
      <c r="C216" s="41" t="s">
        <v>403</v>
      </c>
      <c r="D216" s="38">
        <v>1904</v>
      </c>
      <c r="E216" s="42">
        <v>195</v>
      </c>
      <c r="F216" s="42">
        <v>0</v>
      </c>
      <c r="G216" s="44">
        <f t="shared" si="100"/>
        <v>0</v>
      </c>
      <c r="H216" s="44">
        <f t="shared" si="108"/>
        <v>0</v>
      </c>
      <c r="I216" s="44">
        <f t="shared" si="108"/>
        <v>0</v>
      </c>
      <c r="J216" s="45">
        <f t="shared" si="102"/>
        <v>0</v>
      </c>
      <c r="K216" s="44">
        <f t="shared" si="103"/>
        <v>0</v>
      </c>
      <c r="L216" s="44">
        <f t="shared" si="109"/>
        <v>0</v>
      </c>
      <c r="M216" s="44">
        <f t="shared" si="109"/>
        <v>0</v>
      </c>
      <c r="N216" s="44">
        <f t="shared" si="113"/>
        <v>0</v>
      </c>
      <c r="O216" s="44">
        <f t="shared" si="110"/>
        <v>0</v>
      </c>
      <c r="P216" s="44">
        <f t="shared" si="110"/>
        <v>0</v>
      </c>
      <c r="Q216" s="44">
        <f t="shared" si="105"/>
        <v>0</v>
      </c>
      <c r="R216" s="44">
        <f t="shared" si="111"/>
        <v>0</v>
      </c>
      <c r="S216" s="44">
        <f t="shared" si="114"/>
        <v>0</v>
      </c>
      <c r="T216" s="44">
        <f t="shared" si="114"/>
        <v>0</v>
      </c>
      <c r="U216" s="44">
        <f t="shared" si="114"/>
        <v>0</v>
      </c>
      <c r="V216" s="44">
        <f t="shared" si="114"/>
        <v>0</v>
      </c>
      <c r="W216" s="38">
        <v>1</v>
      </c>
      <c r="X216" s="47">
        <v>212</v>
      </c>
    </row>
    <row r="217" spans="1:24" ht="12.75">
      <c r="A217" s="38">
        <f t="shared" si="112"/>
        <v>195</v>
      </c>
      <c r="B217" s="41" t="s">
        <v>412</v>
      </c>
      <c r="C217" s="41" t="s">
        <v>413</v>
      </c>
      <c r="D217" s="38">
        <v>1954</v>
      </c>
      <c r="E217" s="42">
        <v>119</v>
      </c>
      <c r="F217" s="42">
        <v>16</v>
      </c>
      <c r="G217" s="44">
        <f t="shared" si="100"/>
        <v>15.68</v>
      </c>
      <c r="H217" s="44">
        <f t="shared" si="108"/>
        <v>15.5232</v>
      </c>
      <c r="I217" s="44">
        <f t="shared" si="108"/>
        <v>15.367967999999998</v>
      </c>
      <c r="J217" s="45">
        <f t="shared" si="102"/>
        <v>15.291128159999998</v>
      </c>
      <c r="K217" s="44">
        <f t="shared" si="103"/>
        <v>15.245254775519998</v>
      </c>
      <c r="L217" s="44">
        <f t="shared" si="109"/>
        <v>15.199519011193438</v>
      </c>
      <c r="M217" s="44">
        <f t="shared" si="109"/>
        <v>15.15392045415986</v>
      </c>
      <c r="N217" s="44">
        <f t="shared" si="113"/>
        <v>15.108458692797381</v>
      </c>
      <c r="O217" s="44">
        <f t="shared" si="110"/>
        <v>15.063133316718988</v>
      </c>
      <c r="P217" s="44">
        <f t="shared" si="110"/>
        <v>15.017943916768832</v>
      </c>
      <c r="Q217" s="44">
        <f t="shared" si="105"/>
        <v>15.017943916768832</v>
      </c>
      <c r="R217" s="44">
        <f t="shared" si="111"/>
        <v>14.972890085018525</v>
      </c>
      <c r="S217" s="44">
        <f t="shared" si="114"/>
        <v>14.92797141476347</v>
      </c>
      <c r="T217" s="44">
        <f t="shared" si="114"/>
        <v>14.88318750051918</v>
      </c>
      <c r="U217" s="44">
        <f t="shared" si="114"/>
        <v>14.838537938017623</v>
      </c>
      <c r="V217" s="44">
        <f t="shared" si="114"/>
        <v>14.79402232420357</v>
      </c>
      <c r="W217" s="38">
        <v>1</v>
      </c>
      <c r="X217" s="47">
        <v>110</v>
      </c>
    </row>
    <row r="218" spans="1:24" ht="12.75">
      <c r="A218" s="38">
        <f t="shared" si="112"/>
        <v>196</v>
      </c>
      <c r="B218" s="41" t="s">
        <v>414</v>
      </c>
      <c r="C218" s="41" t="s">
        <v>415</v>
      </c>
      <c r="D218" s="38">
        <v>1967</v>
      </c>
      <c r="E218" s="42">
        <v>152</v>
      </c>
      <c r="F218" s="42">
        <v>76</v>
      </c>
      <c r="G218" s="44">
        <f t="shared" si="100"/>
        <v>74.48</v>
      </c>
      <c r="H218" s="44">
        <f t="shared" si="108"/>
        <v>73.7352</v>
      </c>
      <c r="I218" s="44">
        <f t="shared" si="108"/>
        <v>72.997848</v>
      </c>
      <c r="J218" s="45">
        <f t="shared" si="102"/>
        <v>72.63285876</v>
      </c>
      <c r="K218" s="44">
        <f t="shared" si="103"/>
        <v>72.41496018372</v>
      </c>
      <c r="L218" s="44">
        <f t="shared" si="109"/>
        <v>72.19771530316885</v>
      </c>
      <c r="M218" s="44">
        <f t="shared" si="109"/>
        <v>71.98112215725934</v>
      </c>
      <c r="N218" s="44">
        <f t="shared" si="113"/>
        <v>71.76517879078756</v>
      </c>
      <c r="O218" s="44">
        <f t="shared" si="110"/>
        <v>71.54988325441519</v>
      </c>
      <c r="P218" s="44">
        <f t="shared" si="110"/>
        <v>71.33523360465195</v>
      </c>
      <c r="Q218" s="44">
        <f t="shared" si="105"/>
        <v>71.33523360465195</v>
      </c>
      <c r="R218" s="44">
        <f t="shared" si="111"/>
        <v>71.12122790383799</v>
      </c>
      <c r="S218" s="44">
        <f t="shared" si="114"/>
        <v>70.90786422012647</v>
      </c>
      <c r="T218" s="44">
        <f t="shared" si="114"/>
        <v>70.69514062746609</v>
      </c>
      <c r="U218" s="44">
        <f t="shared" si="114"/>
        <v>70.4830552055837</v>
      </c>
      <c r="V218" s="44">
        <f t="shared" si="114"/>
        <v>70.27160603996694</v>
      </c>
      <c r="W218" s="38">
        <v>1</v>
      </c>
      <c r="X218" s="47">
        <v>215</v>
      </c>
    </row>
    <row r="219" spans="1:24" ht="12.75">
      <c r="A219" s="38">
        <f t="shared" si="112"/>
        <v>197</v>
      </c>
      <c r="B219" s="41" t="s">
        <v>416</v>
      </c>
      <c r="C219" s="41" t="s">
        <v>413</v>
      </c>
      <c r="D219" s="38">
        <v>1965</v>
      </c>
      <c r="E219" s="42">
        <v>127</v>
      </c>
      <c r="F219" s="42">
        <v>45</v>
      </c>
      <c r="G219" s="44">
        <f t="shared" si="100"/>
        <v>44.1</v>
      </c>
      <c r="H219" s="44">
        <f t="shared" si="108"/>
        <v>43.659000000000006</v>
      </c>
      <c r="I219" s="44">
        <f t="shared" si="108"/>
        <v>43.22241000000001</v>
      </c>
      <c r="J219" s="45">
        <f t="shared" si="102"/>
        <v>43.006297950000004</v>
      </c>
      <c r="K219" s="44">
        <f t="shared" si="103"/>
        <v>42.87727905615001</v>
      </c>
      <c r="L219" s="44">
        <f t="shared" si="109"/>
        <v>42.74864721898156</v>
      </c>
      <c r="M219" s="44">
        <f t="shared" si="109"/>
        <v>42.62040127732462</v>
      </c>
      <c r="N219" s="44">
        <f t="shared" si="113"/>
        <v>42.49254007349265</v>
      </c>
      <c r="O219" s="44">
        <f t="shared" si="110"/>
        <v>42.365062453272174</v>
      </c>
      <c r="P219" s="44">
        <f t="shared" si="110"/>
        <v>42.23796726591236</v>
      </c>
      <c r="Q219" s="44">
        <f t="shared" si="105"/>
        <v>42.23796726591236</v>
      </c>
      <c r="R219" s="44">
        <f t="shared" si="111"/>
        <v>42.111253364114624</v>
      </c>
      <c r="S219" s="44">
        <f t="shared" si="114"/>
        <v>41.98491960402228</v>
      </c>
      <c r="T219" s="44">
        <f t="shared" si="114"/>
        <v>41.85896484521021</v>
      </c>
      <c r="U219" s="44">
        <f t="shared" si="114"/>
        <v>41.733387950674576</v>
      </c>
      <c r="V219" s="44">
        <f t="shared" si="114"/>
        <v>41.608187786822555</v>
      </c>
      <c r="W219" s="38">
        <v>1</v>
      </c>
      <c r="X219" s="47">
        <v>170</v>
      </c>
    </row>
    <row r="220" spans="1:24" ht="12.75">
      <c r="A220" s="38">
        <f t="shared" si="112"/>
        <v>198</v>
      </c>
      <c r="B220" s="41" t="s">
        <v>417</v>
      </c>
      <c r="C220" s="41" t="s">
        <v>410</v>
      </c>
      <c r="D220" s="38">
        <v>1971</v>
      </c>
      <c r="E220" s="42">
        <v>4</v>
      </c>
      <c r="F220" s="42">
        <v>0</v>
      </c>
      <c r="G220" s="44">
        <f t="shared" si="100"/>
        <v>0</v>
      </c>
      <c r="H220" s="44">
        <f t="shared" si="108"/>
        <v>0</v>
      </c>
      <c r="I220" s="44">
        <f t="shared" si="108"/>
        <v>0</v>
      </c>
      <c r="J220" s="45">
        <f t="shared" si="102"/>
        <v>0</v>
      </c>
      <c r="K220" s="44">
        <f t="shared" si="103"/>
        <v>0</v>
      </c>
      <c r="L220" s="44">
        <f t="shared" si="109"/>
        <v>0</v>
      </c>
      <c r="M220" s="44">
        <f t="shared" si="109"/>
        <v>0</v>
      </c>
      <c r="N220" s="44">
        <f t="shared" si="113"/>
        <v>0</v>
      </c>
      <c r="O220" s="44">
        <f t="shared" si="110"/>
        <v>0</v>
      </c>
      <c r="P220" s="44">
        <f t="shared" si="110"/>
        <v>0</v>
      </c>
      <c r="Q220" s="44">
        <f t="shared" si="105"/>
        <v>0</v>
      </c>
      <c r="R220" s="44">
        <f t="shared" si="111"/>
        <v>0</v>
      </c>
      <c r="S220" s="44">
        <f t="shared" si="114"/>
        <v>0</v>
      </c>
      <c r="T220" s="44">
        <f t="shared" si="114"/>
        <v>0</v>
      </c>
      <c r="U220" s="44">
        <f t="shared" si="114"/>
        <v>0</v>
      </c>
      <c r="V220" s="44">
        <f t="shared" si="114"/>
        <v>0</v>
      </c>
      <c r="W220" s="38">
        <v>1</v>
      </c>
      <c r="X220" s="47">
        <v>84</v>
      </c>
    </row>
    <row r="221" spans="1:24" ht="12.75">
      <c r="A221" s="38">
        <f t="shared" si="112"/>
        <v>199</v>
      </c>
      <c r="B221" s="41" t="s">
        <v>418</v>
      </c>
      <c r="C221" s="41" t="s">
        <v>410</v>
      </c>
      <c r="D221" s="38">
        <v>1992</v>
      </c>
      <c r="E221" s="42">
        <v>6</v>
      </c>
      <c r="F221" s="42">
        <v>0</v>
      </c>
      <c r="G221" s="44">
        <f t="shared" si="100"/>
        <v>0</v>
      </c>
      <c r="H221" s="44">
        <f t="shared" si="108"/>
        <v>0</v>
      </c>
      <c r="I221" s="44">
        <f t="shared" si="108"/>
        <v>0</v>
      </c>
      <c r="J221" s="45">
        <f t="shared" si="102"/>
        <v>0</v>
      </c>
      <c r="K221" s="44">
        <f t="shared" si="103"/>
        <v>0</v>
      </c>
      <c r="L221" s="44">
        <f t="shared" si="109"/>
        <v>0</v>
      </c>
      <c r="M221" s="44">
        <f t="shared" si="109"/>
        <v>0</v>
      </c>
      <c r="N221" s="44">
        <f t="shared" si="113"/>
        <v>0</v>
      </c>
      <c r="O221" s="44">
        <f t="shared" si="110"/>
        <v>0</v>
      </c>
      <c r="P221" s="44">
        <f t="shared" si="110"/>
        <v>0</v>
      </c>
      <c r="Q221" s="44">
        <f t="shared" si="105"/>
        <v>0</v>
      </c>
      <c r="R221" s="44">
        <f t="shared" si="111"/>
        <v>0</v>
      </c>
      <c r="S221" s="44">
        <f t="shared" si="114"/>
        <v>0</v>
      </c>
      <c r="T221" s="44">
        <f t="shared" si="114"/>
        <v>0</v>
      </c>
      <c r="U221" s="44">
        <f t="shared" si="114"/>
        <v>0</v>
      </c>
      <c r="V221" s="44">
        <f t="shared" si="114"/>
        <v>0</v>
      </c>
      <c r="W221" s="38">
        <v>1</v>
      </c>
      <c r="X221" s="47">
        <v>16</v>
      </c>
    </row>
    <row r="222" spans="1:24" ht="12.75">
      <c r="A222" s="38">
        <f t="shared" si="112"/>
        <v>200</v>
      </c>
      <c r="B222" s="41" t="s">
        <v>419</v>
      </c>
      <c r="C222" s="41" t="s">
        <v>410</v>
      </c>
      <c r="D222" s="38">
        <v>1986</v>
      </c>
      <c r="E222" s="42">
        <v>121</v>
      </c>
      <c r="F222" s="42">
        <v>113</v>
      </c>
      <c r="G222" s="44">
        <f t="shared" si="100"/>
        <v>110.74</v>
      </c>
      <c r="H222" s="44">
        <f aca="true" t="shared" si="115" ref="H222:I232">(G222*99)/100</f>
        <v>109.6326</v>
      </c>
      <c r="I222" s="44">
        <f t="shared" si="115"/>
        <v>108.53627399999999</v>
      </c>
      <c r="J222" s="45">
        <f t="shared" si="102"/>
        <v>107.99359262999998</v>
      </c>
      <c r="K222" s="44">
        <f t="shared" si="103"/>
        <v>107.66961185211</v>
      </c>
      <c r="L222" s="44">
        <f t="shared" si="109"/>
        <v>107.34660301655367</v>
      </c>
      <c r="M222" s="44">
        <f t="shared" si="109"/>
        <v>107.02456320750402</v>
      </c>
      <c r="N222" s="44">
        <f t="shared" si="113"/>
        <v>106.7034895178815</v>
      </c>
      <c r="O222" s="44">
        <f t="shared" si="110"/>
        <v>106.38337904932786</v>
      </c>
      <c r="P222" s="44">
        <f t="shared" si="110"/>
        <v>106.06422891217989</v>
      </c>
      <c r="Q222" s="44">
        <f t="shared" si="105"/>
        <v>106.06422891217989</v>
      </c>
      <c r="R222" s="44">
        <f t="shared" si="111"/>
        <v>105.74603622544335</v>
      </c>
      <c r="S222" s="44">
        <f t="shared" si="114"/>
        <v>105.42879811676703</v>
      </c>
      <c r="T222" s="44">
        <f t="shared" si="114"/>
        <v>105.11251172241673</v>
      </c>
      <c r="U222" s="44">
        <f t="shared" si="114"/>
        <v>104.79717418724948</v>
      </c>
      <c r="V222" s="44">
        <f t="shared" si="114"/>
        <v>104.48278266468773</v>
      </c>
      <c r="W222" s="38">
        <v>1</v>
      </c>
      <c r="X222" s="47">
        <v>54</v>
      </c>
    </row>
    <row r="223" spans="1:24" ht="12.75">
      <c r="A223" s="38"/>
      <c r="B223" s="46" t="s">
        <v>420</v>
      </c>
      <c r="C223" s="41"/>
      <c r="D223" s="38"/>
      <c r="E223" s="42"/>
      <c r="F223" s="42"/>
      <c r="G223" s="44">
        <f t="shared" si="100"/>
        <v>0</v>
      </c>
      <c r="H223" s="44"/>
      <c r="I223" s="44">
        <f t="shared" si="115"/>
        <v>0</v>
      </c>
      <c r="J223" s="45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38"/>
      <c r="X223" s="42"/>
    </row>
    <row r="224" spans="1:24" ht="12.75">
      <c r="A224" s="38">
        <v>201</v>
      </c>
      <c r="B224" s="41" t="s">
        <v>421</v>
      </c>
      <c r="C224" s="41" t="s">
        <v>422</v>
      </c>
      <c r="D224" s="38">
        <v>1987</v>
      </c>
      <c r="E224" s="42">
        <v>12905</v>
      </c>
      <c r="F224" s="42">
        <v>11563</v>
      </c>
      <c r="G224" s="44">
        <f t="shared" si="100"/>
        <v>11331.74</v>
      </c>
      <c r="H224" s="44">
        <f t="shared" si="115"/>
        <v>11218.4226</v>
      </c>
      <c r="I224" s="44">
        <f t="shared" si="115"/>
        <v>11106.238374</v>
      </c>
      <c r="J224" s="45">
        <f t="shared" si="102"/>
        <v>11050.707182130001</v>
      </c>
      <c r="K224" s="44">
        <f t="shared" si="103"/>
        <v>11017.55506058361</v>
      </c>
      <c r="L224" s="44">
        <f aca="true" t="shared" si="116" ref="L224:M232">SUM(K224*99.7)/100</f>
        <v>10984.50239540186</v>
      </c>
      <c r="M224" s="44">
        <f t="shared" si="116"/>
        <v>10951.548888215655</v>
      </c>
      <c r="N224" s="44">
        <f aca="true" t="shared" si="117" ref="N224:N266">SUM(M224*99.7)/100</f>
        <v>10918.69424155101</v>
      </c>
      <c r="O224" s="44">
        <f aca="true" t="shared" si="118" ref="O224:O266">SUM(N224*99.7)/100</f>
        <v>10885.938158826357</v>
      </c>
      <c r="P224" s="44">
        <f aca="true" t="shared" si="119" ref="P224:P266">SUM(O224*99.7)/100</f>
        <v>10853.280344349878</v>
      </c>
      <c r="Q224" s="44">
        <f t="shared" si="105"/>
        <v>10853.280344349878</v>
      </c>
      <c r="R224" s="44">
        <f aca="true" t="shared" si="120" ref="R224:R232">(Q224*99.7)/100</f>
        <v>10820.720503316828</v>
      </c>
      <c r="S224" s="44">
        <f aca="true" t="shared" si="121" ref="S224:V266">(R224*99.7)/100</f>
        <v>10788.258341806877</v>
      </c>
      <c r="T224" s="44">
        <f t="shared" si="121"/>
        <v>10755.893566781457</v>
      </c>
      <c r="U224" s="44">
        <f t="shared" si="114"/>
        <v>10723.625886081112</v>
      </c>
      <c r="V224" s="44">
        <f t="shared" si="114"/>
        <v>10691.45500842287</v>
      </c>
      <c r="W224" s="38">
        <v>2</v>
      </c>
      <c r="X224" s="47">
        <v>2880</v>
      </c>
    </row>
    <row r="225" spans="1:24" ht="12.75">
      <c r="A225" s="38">
        <f t="shared" si="112"/>
        <v>202</v>
      </c>
      <c r="B225" s="41" t="s">
        <v>423</v>
      </c>
      <c r="C225" s="41" t="s">
        <v>422</v>
      </c>
      <c r="D225" s="38">
        <v>1987</v>
      </c>
      <c r="E225" s="42">
        <v>2158</v>
      </c>
      <c r="F225" s="42">
        <v>1740</v>
      </c>
      <c r="G225" s="44">
        <f t="shared" si="100"/>
        <v>1705.2</v>
      </c>
      <c r="H225" s="44">
        <f t="shared" si="115"/>
        <v>1688.1480000000001</v>
      </c>
      <c r="I225" s="44">
        <f t="shared" si="115"/>
        <v>1671.2665200000001</v>
      </c>
      <c r="J225" s="45">
        <f t="shared" si="102"/>
        <v>1662.9101874</v>
      </c>
      <c r="K225" s="44">
        <f t="shared" si="103"/>
        <v>1657.9214568378002</v>
      </c>
      <c r="L225" s="44">
        <f t="shared" si="116"/>
        <v>1652.9476924672867</v>
      </c>
      <c r="M225" s="44">
        <f t="shared" si="116"/>
        <v>1647.9888493898848</v>
      </c>
      <c r="N225" s="44">
        <f t="shared" si="117"/>
        <v>1643.0448828417152</v>
      </c>
      <c r="O225" s="44">
        <f t="shared" si="118"/>
        <v>1638.11574819319</v>
      </c>
      <c r="P225" s="44">
        <f t="shared" si="119"/>
        <v>1633.2014009486104</v>
      </c>
      <c r="Q225" s="44">
        <f t="shared" si="105"/>
        <v>1633.2014009486104</v>
      </c>
      <c r="R225" s="44">
        <f t="shared" si="120"/>
        <v>1628.3017967457647</v>
      </c>
      <c r="S225" s="44">
        <f t="shared" si="121"/>
        <v>1623.4168913555272</v>
      </c>
      <c r="T225" s="44">
        <f t="shared" si="121"/>
        <v>1618.5466406814608</v>
      </c>
      <c r="U225" s="44">
        <f t="shared" si="121"/>
        <v>1613.6910007594165</v>
      </c>
      <c r="V225" s="44">
        <f t="shared" si="121"/>
        <v>1608.8499277571382</v>
      </c>
      <c r="W225" s="38">
        <v>1</v>
      </c>
      <c r="X225" s="47">
        <v>156</v>
      </c>
    </row>
    <row r="226" spans="1:24" ht="12.75">
      <c r="A226" s="38">
        <f t="shared" si="112"/>
        <v>203</v>
      </c>
      <c r="B226" s="41" t="s">
        <v>424</v>
      </c>
      <c r="C226" s="41" t="s">
        <v>425</v>
      </c>
      <c r="D226" s="38">
        <v>1987</v>
      </c>
      <c r="E226" s="42">
        <v>79</v>
      </c>
      <c r="F226" s="42">
        <v>0</v>
      </c>
      <c r="G226" s="44">
        <f t="shared" si="100"/>
        <v>0</v>
      </c>
      <c r="H226" s="44">
        <f t="shared" si="115"/>
        <v>0</v>
      </c>
      <c r="I226" s="44">
        <f t="shared" si="115"/>
        <v>0</v>
      </c>
      <c r="J226" s="45">
        <f t="shared" si="102"/>
        <v>0</v>
      </c>
      <c r="K226" s="44">
        <f t="shared" si="103"/>
        <v>0</v>
      </c>
      <c r="L226" s="44">
        <f t="shared" si="116"/>
        <v>0</v>
      </c>
      <c r="M226" s="44">
        <f t="shared" si="116"/>
        <v>0</v>
      </c>
      <c r="N226" s="44">
        <f t="shared" si="117"/>
        <v>0</v>
      </c>
      <c r="O226" s="44">
        <f t="shared" si="118"/>
        <v>0</v>
      </c>
      <c r="P226" s="44">
        <f t="shared" si="119"/>
        <v>0</v>
      </c>
      <c r="Q226" s="44">
        <f t="shared" si="105"/>
        <v>0</v>
      </c>
      <c r="R226" s="44">
        <f t="shared" si="120"/>
        <v>0</v>
      </c>
      <c r="S226" s="44">
        <f t="shared" si="121"/>
        <v>0</v>
      </c>
      <c r="T226" s="44">
        <f t="shared" si="121"/>
        <v>0</v>
      </c>
      <c r="U226" s="44">
        <f t="shared" si="121"/>
        <v>0</v>
      </c>
      <c r="V226" s="44">
        <f t="shared" si="121"/>
        <v>0</v>
      </c>
      <c r="W226" s="38">
        <v>1</v>
      </c>
      <c r="X226" s="47">
        <v>70</v>
      </c>
    </row>
    <row r="227" spans="1:24" ht="12.75">
      <c r="A227" s="38">
        <f t="shared" si="112"/>
        <v>204</v>
      </c>
      <c r="B227" s="41" t="s">
        <v>426</v>
      </c>
      <c r="C227" s="41" t="s">
        <v>427</v>
      </c>
      <c r="D227" s="38">
        <v>1987</v>
      </c>
      <c r="E227" s="42">
        <v>357</v>
      </c>
      <c r="F227" s="42">
        <v>288</v>
      </c>
      <c r="G227" s="44">
        <f t="shared" si="100"/>
        <v>282.24</v>
      </c>
      <c r="H227" s="44">
        <f t="shared" si="115"/>
        <v>279.4176</v>
      </c>
      <c r="I227" s="44">
        <f t="shared" si="115"/>
        <v>276.623424</v>
      </c>
      <c r="J227" s="45">
        <f t="shared" si="102"/>
        <v>275.24030688</v>
      </c>
      <c r="K227" s="44">
        <f t="shared" si="103"/>
        <v>274.41458595936</v>
      </c>
      <c r="L227" s="44">
        <f t="shared" si="116"/>
        <v>273.59134220148195</v>
      </c>
      <c r="M227" s="44">
        <f t="shared" si="116"/>
        <v>272.7705681748775</v>
      </c>
      <c r="N227" s="44">
        <f t="shared" si="117"/>
        <v>271.9522564703529</v>
      </c>
      <c r="O227" s="44">
        <f t="shared" si="118"/>
        <v>271.13639970094187</v>
      </c>
      <c r="P227" s="44">
        <f t="shared" si="119"/>
        <v>270.32299050183906</v>
      </c>
      <c r="Q227" s="44">
        <f t="shared" si="105"/>
        <v>270.32299050183906</v>
      </c>
      <c r="R227" s="44">
        <f t="shared" si="120"/>
        <v>269.5120215303335</v>
      </c>
      <c r="S227" s="44">
        <f t="shared" si="121"/>
        <v>268.7034854657425</v>
      </c>
      <c r="T227" s="44">
        <f t="shared" si="121"/>
        <v>267.8973750093453</v>
      </c>
      <c r="U227" s="44">
        <f t="shared" si="121"/>
        <v>267.0936828843173</v>
      </c>
      <c r="V227" s="44">
        <f t="shared" si="121"/>
        <v>266.2924018356643</v>
      </c>
      <c r="W227" s="38">
        <v>1</v>
      </c>
      <c r="X227" s="47">
        <v>84</v>
      </c>
    </row>
    <row r="228" spans="1:24" ht="12.75">
      <c r="A228" s="38">
        <f t="shared" si="112"/>
        <v>205</v>
      </c>
      <c r="B228" s="41" t="s">
        <v>378</v>
      </c>
      <c r="C228" s="41" t="s">
        <v>425</v>
      </c>
      <c r="D228" s="38">
        <v>1987</v>
      </c>
      <c r="E228" s="42">
        <v>967</v>
      </c>
      <c r="F228" s="42">
        <v>779</v>
      </c>
      <c r="G228" s="44">
        <f t="shared" si="100"/>
        <v>763.42</v>
      </c>
      <c r="H228" s="44">
        <f t="shared" si="115"/>
        <v>755.7858</v>
      </c>
      <c r="I228" s="44">
        <f t="shared" si="115"/>
        <v>748.227942</v>
      </c>
      <c r="J228" s="45">
        <f t="shared" si="102"/>
        <v>744.48680229</v>
      </c>
      <c r="K228" s="44">
        <f t="shared" si="103"/>
        <v>742.25334188313</v>
      </c>
      <c r="L228" s="44">
        <f t="shared" si="116"/>
        <v>740.0265818574807</v>
      </c>
      <c r="M228" s="44">
        <f t="shared" si="116"/>
        <v>737.8065021119082</v>
      </c>
      <c r="N228" s="44">
        <f t="shared" si="117"/>
        <v>735.5930826055726</v>
      </c>
      <c r="O228" s="44">
        <f t="shared" si="118"/>
        <v>733.3863033577559</v>
      </c>
      <c r="P228" s="44">
        <f t="shared" si="119"/>
        <v>731.1861444476826</v>
      </c>
      <c r="Q228" s="44">
        <f t="shared" si="105"/>
        <v>731.1861444476826</v>
      </c>
      <c r="R228" s="44">
        <f t="shared" si="120"/>
        <v>728.9925860143396</v>
      </c>
      <c r="S228" s="44">
        <f t="shared" si="121"/>
        <v>726.8056082562966</v>
      </c>
      <c r="T228" s="44">
        <f t="shared" si="121"/>
        <v>724.6251914315278</v>
      </c>
      <c r="U228" s="44">
        <f t="shared" si="121"/>
        <v>722.4513158572332</v>
      </c>
      <c r="V228" s="44">
        <f t="shared" si="121"/>
        <v>720.2839619096616</v>
      </c>
      <c r="W228" s="38"/>
      <c r="X228" s="42">
        <v>0</v>
      </c>
    </row>
    <row r="229" spans="1:24" ht="12.75">
      <c r="A229" s="38">
        <f t="shared" si="112"/>
        <v>206</v>
      </c>
      <c r="B229" s="41" t="s">
        <v>428</v>
      </c>
      <c r="C229" s="41" t="s">
        <v>425</v>
      </c>
      <c r="D229" s="38">
        <v>1987</v>
      </c>
      <c r="E229" s="42">
        <v>274</v>
      </c>
      <c r="F229" s="42">
        <v>221</v>
      </c>
      <c r="G229" s="44">
        <f t="shared" si="100"/>
        <v>216.58</v>
      </c>
      <c r="H229" s="44">
        <f t="shared" si="115"/>
        <v>214.41420000000002</v>
      </c>
      <c r="I229" s="44">
        <f t="shared" si="115"/>
        <v>212.27005800000003</v>
      </c>
      <c r="J229" s="45">
        <f t="shared" si="102"/>
        <v>211.20870771000003</v>
      </c>
      <c r="K229" s="44">
        <f t="shared" si="103"/>
        <v>210.57508158687003</v>
      </c>
      <c r="L229" s="44">
        <f t="shared" si="116"/>
        <v>209.94335634210944</v>
      </c>
      <c r="M229" s="44">
        <f t="shared" si="116"/>
        <v>209.3135262730831</v>
      </c>
      <c r="N229" s="44">
        <f t="shared" si="117"/>
        <v>208.68558569426386</v>
      </c>
      <c r="O229" s="44">
        <f t="shared" si="118"/>
        <v>208.05952893718108</v>
      </c>
      <c r="P229" s="44">
        <f t="shared" si="119"/>
        <v>207.43535035036956</v>
      </c>
      <c r="Q229" s="44">
        <f t="shared" si="105"/>
        <v>207.43535035036956</v>
      </c>
      <c r="R229" s="44">
        <f t="shared" si="120"/>
        <v>206.81304429931845</v>
      </c>
      <c r="S229" s="44">
        <f t="shared" si="121"/>
        <v>206.19260516642052</v>
      </c>
      <c r="T229" s="44">
        <f t="shared" si="121"/>
        <v>205.57402735092128</v>
      </c>
      <c r="U229" s="44">
        <f t="shared" si="121"/>
        <v>204.9573052688685</v>
      </c>
      <c r="V229" s="44">
        <f t="shared" si="121"/>
        <v>204.3424333530619</v>
      </c>
      <c r="W229" s="38"/>
      <c r="X229" s="42">
        <v>0</v>
      </c>
    </row>
    <row r="230" spans="1:24" ht="12.75">
      <c r="A230" s="38">
        <f t="shared" si="112"/>
        <v>207</v>
      </c>
      <c r="B230" s="41" t="s">
        <v>429</v>
      </c>
      <c r="C230" s="41" t="s">
        <v>425</v>
      </c>
      <c r="D230" s="38">
        <v>2004</v>
      </c>
      <c r="E230" s="42">
        <v>24</v>
      </c>
      <c r="F230" s="42">
        <v>24</v>
      </c>
      <c r="G230" s="44">
        <f t="shared" si="100"/>
        <v>23.52</v>
      </c>
      <c r="H230" s="44">
        <f t="shared" si="115"/>
        <v>23.2848</v>
      </c>
      <c r="I230" s="44">
        <f t="shared" si="115"/>
        <v>23.051952</v>
      </c>
      <c r="J230" s="45">
        <f t="shared" si="102"/>
        <v>22.936692240000003</v>
      </c>
      <c r="K230" s="44">
        <f t="shared" si="103"/>
        <v>22.867882163280004</v>
      </c>
      <c r="L230" s="44">
        <f t="shared" si="116"/>
        <v>22.799278516790164</v>
      </c>
      <c r="M230" s="44">
        <f t="shared" si="116"/>
        <v>22.730880681239796</v>
      </c>
      <c r="N230" s="44">
        <f t="shared" si="117"/>
        <v>22.662688039196077</v>
      </c>
      <c r="O230" s="44">
        <f t="shared" si="118"/>
        <v>22.594699975078488</v>
      </c>
      <c r="P230" s="44">
        <f t="shared" si="119"/>
        <v>22.526915875153254</v>
      </c>
      <c r="Q230" s="44">
        <f t="shared" si="105"/>
        <v>22.526915875153254</v>
      </c>
      <c r="R230" s="44">
        <f t="shared" si="120"/>
        <v>22.459335127527794</v>
      </c>
      <c r="S230" s="44">
        <f t="shared" si="121"/>
        <v>22.391957122145214</v>
      </c>
      <c r="T230" s="44">
        <f t="shared" si="121"/>
        <v>22.324781250778777</v>
      </c>
      <c r="U230" s="44">
        <f t="shared" si="121"/>
        <v>22.257806907026442</v>
      </c>
      <c r="V230" s="44">
        <f t="shared" si="121"/>
        <v>22.191033486305365</v>
      </c>
      <c r="W230" s="38">
        <v>1</v>
      </c>
      <c r="X230" s="47">
        <v>91</v>
      </c>
    </row>
    <row r="231" spans="1:24" ht="12.75">
      <c r="A231" s="38">
        <f t="shared" si="112"/>
        <v>208</v>
      </c>
      <c r="B231" s="41" t="s">
        <v>430</v>
      </c>
      <c r="C231" s="41" t="s">
        <v>425</v>
      </c>
      <c r="D231" s="38">
        <v>1979</v>
      </c>
      <c r="E231" s="42">
        <v>86</v>
      </c>
      <c r="F231" s="42">
        <v>37</v>
      </c>
      <c r="G231" s="44">
        <f t="shared" si="100"/>
        <v>36.26</v>
      </c>
      <c r="H231" s="44">
        <f t="shared" si="115"/>
        <v>35.8974</v>
      </c>
      <c r="I231" s="44">
        <f t="shared" si="115"/>
        <v>35.538426</v>
      </c>
      <c r="J231" s="45">
        <f t="shared" si="102"/>
        <v>35.36073387</v>
      </c>
      <c r="K231" s="44">
        <f t="shared" si="103"/>
        <v>35.25465166839</v>
      </c>
      <c r="L231" s="44">
        <f t="shared" si="116"/>
        <v>35.14888771338483</v>
      </c>
      <c r="M231" s="44">
        <f t="shared" si="116"/>
        <v>35.04344105024468</v>
      </c>
      <c r="N231" s="44">
        <f t="shared" si="117"/>
        <v>34.93831072709395</v>
      </c>
      <c r="O231" s="44">
        <f t="shared" si="118"/>
        <v>34.83349579491267</v>
      </c>
      <c r="P231" s="44">
        <f t="shared" si="119"/>
        <v>34.72899530752793</v>
      </c>
      <c r="Q231" s="44">
        <f t="shared" si="105"/>
        <v>34.72899530752793</v>
      </c>
      <c r="R231" s="44">
        <f t="shared" si="120"/>
        <v>34.62480832160534</v>
      </c>
      <c r="S231" s="44">
        <f t="shared" si="121"/>
        <v>34.52093389664053</v>
      </c>
      <c r="T231" s="44">
        <f t="shared" si="121"/>
        <v>34.41737109495061</v>
      </c>
      <c r="U231" s="44">
        <f t="shared" si="121"/>
        <v>34.31411898166576</v>
      </c>
      <c r="V231" s="44">
        <f t="shared" si="121"/>
        <v>34.211176624720764</v>
      </c>
      <c r="W231" s="38">
        <v>1</v>
      </c>
      <c r="X231" s="47">
        <v>65</v>
      </c>
    </row>
    <row r="232" spans="1:24" ht="12.75">
      <c r="A232" s="38">
        <f t="shared" si="112"/>
        <v>209</v>
      </c>
      <c r="B232" s="41" t="s">
        <v>431</v>
      </c>
      <c r="C232" s="41" t="s">
        <v>425</v>
      </c>
      <c r="D232" s="38">
        <v>1992</v>
      </c>
      <c r="E232" s="42">
        <v>2804</v>
      </c>
      <c r="F232" s="42">
        <v>2372</v>
      </c>
      <c r="G232" s="44">
        <f t="shared" si="100"/>
        <v>2324.56</v>
      </c>
      <c r="H232" s="44">
        <f t="shared" si="115"/>
        <v>2301.3144</v>
      </c>
      <c r="I232" s="44">
        <f t="shared" si="115"/>
        <v>2278.301256</v>
      </c>
      <c r="J232" s="45">
        <f t="shared" si="102"/>
        <v>2266.90974972</v>
      </c>
      <c r="K232" s="44">
        <f t="shared" si="103"/>
        <v>2260.10902047084</v>
      </c>
      <c r="L232" s="44">
        <f t="shared" si="116"/>
        <v>2253.328693409427</v>
      </c>
      <c r="M232" s="44">
        <f t="shared" si="116"/>
        <v>2246.568707329199</v>
      </c>
      <c r="N232" s="44">
        <f t="shared" si="117"/>
        <v>2239.829001207211</v>
      </c>
      <c r="O232" s="44">
        <f t="shared" si="118"/>
        <v>2233.1095142035897</v>
      </c>
      <c r="P232" s="44">
        <f t="shared" si="119"/>
        <v>2226.410185660979</v>
      </c>
      <c r="Q232" s="44">
        <f t="shared" si="105"/>
        <v>2226.410185660979</v>
      </c>
      <c r="R232" s="44">
        <f t="shared" si="120"/>
        <v>2219.730955103996</v>
      </c>
      <c r="S232" s="44">
        <f t="shared" si="121"/>
        <v>2213.071762238684</v>
      </c>
      <c r="T232" s="44">
        <f t="shared" si="121"/>
        <v>2206.432546951968</v>
      </c>
      <c r="U232" s="44">
        <f t="shared" si="121"/>
        <v>2199.813249311112</v>
      </c>
      <c r="V232" s="44">
        <f t="shared" si="121"/>
        <v>2193.213809563179</v>
      </c>
      <c r="W232" s="38">
        <v>1</v>
      </c>
      <c r="X232" s="47">
        <v>430</v>
      </c>
    </row>
    <row r="233" spans="1:24" ht="12.75">
      <c r="A233" s="38"/>
      <c r="B233" s="40" t="s">
        <v>432</v>
      </c>
      <c r="C233" s="41"/>
      <c r="D233" s="38"/>
      <c r="E233" s="42"/>
      <c r="F233" s="42"/>
      <c r="G233" s="44">
        <f t="shared" si="100"/>
        <v>0</v>
      </c>
      <c r="H233" s="44"/>
      <c r="I233" s="44"/>
      <c r="J233" s="45"/>
      <c r="K233" s="44">
        <f t="shared" si="103"/>
        <v>0</v>
      </c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38"/>
      <c r="X233" s="42"/>
    </row>
    <row r="234" spans="1:24" ht="12.75">
      <c r="A234" s="38">
        <v>210</v>
      </c>
      <c r="B234" s="41" t="s">
        <v>433</v>
      </c>
      <c r="C234" s="41" t="s">
        <v>391</v>
      </c>
      <c r="D234" s="38">
        <v>1988</v>
      </c>
      <c r="E234" s="42">
        <v>310</v>
      </c>
      <c r="F234" s="42">
        <v>158</v>
      </c>
      <c r="G234" s="44">
        <f t="shared" si="100"/>
        <v>154.84</v>
      </c>
      <c r="H234" s="44">
        <f aca="true" t="shared" si="122" ref="H234:I242">(G234*99)/100</f>
        <v>153.2916</v>
      </c>
      <c r="I234" s="44">
        <f t="shared" si="122"/>
        <v>151.758684</v>
      </c>
      <c r="J234" s="45">
        <f t="shared" si="102"/>
        <v>150.99989058</v>
      </c>
      <c r="K234" s="44">
        <f t="shared" si="103"/>
        <v>150.54689090826002</v>
      </c>
      <c r="L234" s="44">
        <f aca="true" t="shared" si="123" ref="L234:M237">SUM(K234*99.7)/100</f>
        <v>150.09525023553525</v>
      </c>
      <c r="M234" s="44">
        <f t="shared" si="123"/>
        <v>149.64496448482865</v>
      </c>
      <c r="N234" s="44">
        <f t="shared" si="117"/>
        <v>149.19602959137418</v>
      </c>
      <c r="O234" s="44">
        <f t="shared" si="118"/>
        <v>148.74844150260006</v>
      </c>
      <c r="P234" s="44">
        <f t="shared" si="119"/>
        <v>148.30219617809226</v>
      </c>
      <c r="Q234" s="44">
        <f t="shared" si="105"/>
        <v>148.30219617809226</v>
      </c>
      <c r="R234" s="44">
        <f>(Q234*99.7)/100</f>
        <v>147.85728958955798</v>
      </c>
      <c r="S234" s="44">
        <f t="shared" si="121"/>
        <v>147.41371772078932</v>
      </c>
      <c r="T234" s="44">
        <f t="shared" si="121"/>
        <v>146.97147656762695</v>
      </c>
      <c r="U234" s="44">
        <f t="shared" si="121"/>
        <v>146.53056213792408</v>
      </c>
      <c r="V234" s="44">
        <f t="shared" si="121"/>
        <v>146.09097045151032</v>
      </c>
      <c r="W234" s="38">
        <v>1</v>
      </c>
      <c r="X234" s="47">
        <v>71</v>
      </c>
    </row>
    <row r="235" spans="1:24" ht="12.75">
      <c r="A235" s="38">
        <f t="shared" si="112"/>
        <v>211</v>
      </c>
      <c r="B235" s="41" t="s">
        <v>434</v>
      </c>
      <c r="C235" s="41" t="s">
        <v>391</v>
      </c>
      <c r="D235" s="38">
        <v>1987</v>
      </c>
      <c r="E235" s="42">
        <v>4</v>
      </c>
      <c r="F235" s="42">
        <v>2</v>
      </c>
      <c r="G235" s="44">
        <f t="shared" si="100"/>
        <v>1.96</v>
      </c>
      <c r="H235" s="44">
        <f t="shared" si="122"/>
        <v>1.9404</v>
      </c>
      <c r="I235" s="44">
        <f t="shared" si="122"/>
        <v>1.9209959999999997</v>
      </c>
      <c r="J235" s="45">
        <f t="shared" si="102"/>
        <v>1.9113910199999997</v>
      </c>
      <c r="K235" s="44">
        <f t="shared" si="103"/>
        <v>1.9056568469399997</v>
      </c>
      <c r="L235" s="44">
        <f t="shared" si="123"/>
        <v>1.8999398763991797</v>
      </c>
      <c r="M235" s="44">
        <f t="shared" si="123"/>
        <v>1.8942400567699824</v>
      </c>
      <c r="N235" s="44">
        <f t="shared" si="117"/>
        <v>1.8885573365996726</v>
      </c>
      <c r="O235" s="44">
        <f t="shared" si="118"/>
        <v>1.8828916645898734</v>
      </c>
      <c r="P235" s="44">
        <f t="shared" si="119"/>
        <v>1.877242989596104</v>
      </c>
      <c r="Q235" s="44">
        <f t="shared" si="105"/>
        <v>1.877242989596104</v>
      </c>
      <c r="R235" s="44">
        <f>(Q235*99.7)/100</f>
        <v>1.8716112606273156</v>
      </c>
      <c r="S235" s="44">
        <f t="shared" si="121"/>
        <v>1.8659964268454337</v>
      </c>
      <c r="T235" s="44">
        <f t="shared" si="121"/>
        <v>1.8603984375648974</v>
      </c>
      <c r="U235" s="44">
        <f t="shared" si="121"/>
        <v>1.854817242252203</v>
      </c>
      <c r="V235" s="44">
        <f t="shared" si="121"/>
        <v>1.8492527905254463</v>
      </c>
      <c r="W235" s="38">
        <v>1</v>
      </c>
      <c r="X235" s="47">
        <v>32</v>
      </c>
    </row>
    <row r="236" spans="1:24" ht="12.75">
      <c r="A236" s="38">
        <f t="shared" si="112"/>
        <v>212</v>
      </c>
      <c r="B236" s="41" t="s">
        <v>435</v>
      </c>
      <c r="C236" s="41" t="s">
        <v>391</v>
      </c>
      <c r="D236" s="38">
        <v>1989</v>
      </c>
      <c r="E236" s="42">
        <v>41</v>
      </c>
      <c r="F236" s="42">
        <v>27</v>
      </c>
      <c r="G236" s="44">
        <f t="shared" si="100"/>
        <v>26.46</v>
      </c>
      <c r="H236" s="44">
        <f t="shared" si="122"/>
        <v>26.1954</v>
      </c>
      <c r="I236" s="44">
        <f t="shared" si="122"/>
        <v>25.933446</v>
      </c>
      <c r="J236" s="45">
        <f t="shared" si="102"/>
        <v>25.803778769999997</v>
      </c>
      <c r="K236" s="44">
        <f t="shared" si="103"/>
        <v>25.726367433689997</v>
      </c>
      <c r="L236" s="44">
        <f t="shared" si="123"/>
        <v>25.649188331388928</v>
      </c>
      <c r="M236" s="44">
        <f t="shared" si="123"/>
        <v>25.57224076639476</v>
      </c>
      <c r="N236" s="44">
        <f t="shared" si="117"/>
        <v>25.49552404409558</v>
      </c>
      <c r="O236" s="44">
        <f t="shared" si="118"/>
        <v>25.419037471963293</v>
      </c>
      <c r="P236" s="44">
        <f t="shared" si="119"/>
        <v>25.342780359547405</v>
      </c>
      <c r="Q236" s="44">
        <f t="shared" si="105"/>
        <v>25.342780359547405</v>
      </c>
      <c r="R236" s="44">
        <f>(Q236*99.7)/100</f>
        <v>25.266752018468765</v>
      </c>
      <c r="S236" s="44">
        <f t="shared" si="121"/>
        <v>25.19095176241336</v>
      </c>
      <c r="T236" s="44">
        <f t="shared" si="121"/>
        <v>25.115378907126118</v>
      </c>
      <c r="U236" s="44">
        <f t="shared" si="121"/>
        <v>25.040032770404743</v>
      </c>
      <c r="V236" s="44">
        <f t="shared" si="121"/>
        <v>24.96491267209353</v>
      </c>
      <c r="W236" s="38">
        <v>1</v>
      </c>
      <c r="X236" s="47">
        <v>32</v>
      </c>
    </row>
    <row r="237" spans="1:24" ht="12.75">
      <c r="A237" s="38">
        <f t="shared" si="112"/>
        <v>213</v>
      </c>
      <c r="B237" s="41" t="s">
        <v>436</v>
      </c>
      <c r="C237" s="41" t="s">
        <v>437</v>
      </c>
      <c r="D237" s="38">
        <v>1940</v>
      </c>
      <c r="E237" s="42">
        <v>4</v>
      </c>
      <c r="F237" s="42">
        <v>0</v>
      </c>
      <c r="G237" s="44">
        <f t="shared" si="100"/>
        <v>0</v>
      </c>
      <c r="H237" s="44">
        <f t="shared" si="122"/>
        <v>0</v>
      </c>
      <c r="I237" s="44">
        <f t="shared" si="122"/>
        <v>0</v>
      </c>
      <c r="J237" s="45">
        <f t="shared" si="102"/>
        <v>0</v>
      </c>
      <c r="K237" s="44">
        <f t="shared" si="103"/>
        <v>0</v>
      </c>
      <c r="L237" s="44">
        <f t="shared" si="123"/>
        <v>0</v>
      </c>
      <c r="M237" s="44">
        <f t="shared" si="123"/>
        <v>0</v>
      </c>
      <c r="N237" s="44">
        <f t="shared" si="117"/>
        <v>0</v>
      </c>
      <c r="O237" s="44">
        <f t="shared" si="118"/>
        <v>0</v>
      </c>
      <c r="P237" s="44">
        <f t="shared" si="119"/>
        <v>0</v>
      </c>
      <c r="Q237" s="44">
        <f t="shared" si="105"/>
        <v>0</v>
      </c>
      <c r="R237" s="44">
        <f>(Q237*99.7)/100</f>
        <v>0</v>
      </c>
      <c r="S237" s="44">
        <f t="shared" si="121"/>
        <v>0</v>
      </c>
      <c r="T237" s="44">
        <f t="shared" si="121"/>
        <v>0</v>
      </c>
      <c r="U237" s="44">
        <f t="shared" si="121"/>
        <v>0</v>
      </c>
      <c r="V237" s="44">
        <f t="shared" si="121"/>
        <v>0</v>
      </c>
      <c r="W237" s="38"/>
      <c r="X237" s="47">
        <v>36</v>
      </c>
    </row>
    <row r="238" spans="1:24" ht="12.75">
      <c r="A238" s="38"/>
      <c r="B238" s="46" t="s">
        <v>438</v>
      </c>
      <c r="C238" s="41"/>
      <c r="D238" s="38"/>
      <c r="E238" s="42"/>
      <c r="F238" s="42"/>
      <c r="G238" s="44">
        <f t="shared" si="100"/>
        <v>0</v>
      </c>
      <c r="H238" s="44"/>
      <c r="I238" s="44"/>
      <c r="J238" s="45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38"/>
      <c r="X238" s="42"/>
    </row>
    <row r="239" spans="1:24" ht="12.75">
      <c r="A239" s="38">
        <v>214</v>
      </c>
      <c r="B239" s="41" t="s">
        <v>439</v>
      </c>
      <c r="C239" s="41" t="s">
        <v>440</v>
      </c>
      <c r="D239" s="38">
        <v>1975</v>
      </c>
      <c r="E239" s="42">
        <v>5267</v>
      </c>
      <c r="F239" s="42">
        <v>4045</v>
      </c>
      <c r="G239" s="44">
        <f t="shared" si="100"/>
        <v>3964.1</v>
      </c>
      <c r="H239" s="44">
        <f t="shared" si="122"/>
        <v>3924.459</v>
      </c>
      <c r="I239" s="44">
        <f t="shared" si="122"/>
        <v>3885.21441</v>
      </c>
      <c r="J239" s="45">
        <f t="shared" si="102"/>
        <v>3865.78833795</v>
      </c>
      <c r="K239" s="44">
        <f t="shared" si="103"/>
        <v>3854.19097293615</v>
      </c>
      <c r="L239" s="44">
        <f aca="true" t="shared" si="124" ref="L239:M247">SUM(K239*99.7)/100</f>
        <v>3842.6284000173414</v>
      </c>
      <c r="M239" s="44">
        <f t="shared" si="124"/>
        <v>3831.10051481729</v>
      </c>
      <c r="N239" s="44">
        <f t="shared" si="117"/>
        <v>3819.607213272838</v>
      </c>
      <c r="O239" s="44">
        <f t="shared" si="118"/>
        <v>3808.14839163302</v>
      </c>
      <c r="P239" s="44">
        <f t="shared" si="119"/>
        <v>3796.723946458121</v>
      </c>
      <c r="Q239" s="44">
        <f t="shared" si="105"/>
        <v>3796.723946458121</v>
      </c>
      <c r="R239" s="44">
        <f aca="true" t="shared" si="125" ref="R239:R247">(Q239*99.7)/100</f>
        <v>3785.3337746187467</v>
      </c>
      <c r="S239" s="44">
        <f t="shared" si="121"/>
        <v>3773.9777732948905</v>
      </c>
      <c r="T239" s="44">
        <f t="shared" si="121"/>
        <v>3762.655839975006</v>
      </c>
      <c r="U239" s="44">
        <f t="shared" si="121"/>
        <v>3751.367872455081</v>
      </c>
      <c r="V239" s="44">
        <f t="shared" si="121"/>
        <v>3740.1137688377157</v>
      </c>
      <c r="W239" s="48">
        <v>2</v>
      </c>
      <c r="X239" s="42">
        <v>1203.8</v>
      </c>
    </row>
    <row r="240" spans="1:24" ht="12.75">
      <c r="A240" s="38">
        <f t="shared" si="112"/>
        <v>215</v>
      </c>
      <c r="B240" s="41" t="s">
        <v>441</v>
      </c>
      <c r="C240" s="41" t="s">
        <v>442</v>
      </c>
      <c r="D240" s="38">
        <v>1965</v>
      </c>
      <c r="E240" s="42">
        <v>159</v>
      </c>
      <c r="F240" s="42">
        <v>33</v>
      </c>
      <c r="G240" s="44">
        <f t="shared" si="100"/>
        <v>32.34</v>
      </c>
      <c r="H240" s="44">
        <f t="shared" si="122"/>
        <v>32.016600000000004</v>
      </c>
      <c r="I240" s="44">
        <f t="shared" si="122"/>
        <v>31.696434000000004</v>
      </c>
      <c r="J240" s="45">
        <f t="shared" si="102"/>
        <v>31.53795183</v>
      </c>
      <c r="K240" s="44">
        <f t="shared" si="103"/>
        <v>31.44333797451</v>
      </c>
      <c r="L240" s="44">
        <f t="shared" si="124"/>
        <v>31.349007960586473</v>
      </c>
      <c r="M240" s="44">
        <f t="shared" si="124"/>
        <v>31.254960936704716</v>
      </c>
      <c r="N240" s="44">
        <f t="shared" si="117"/>
        <v>31.161196053894606</v>
      </c>
      <c r="O240" s="44">
        <f t="shared" si="118"/>
        <v>31.067712465732924</v>
      </c>
      <c r="P240" s="44">
        <f t="shared" si="119"/>
        <v>30.974509328335724</v>
      </c>
      <c r="Q240" s="44">
        <f t="shared" si="105"/>
        <v>30.974509328335724</v>
      </c>
      <c r="R240" s="44">
        <f t="shared" si="125"/>
        <v>30.881585800350717</v>
      </c>
      <c r="S240" s="44">
        <f t="shared" si="121"/>
        <v>30.788941042949663</v>
      </c>
      <c r="T240" s="44">
        <f t="shared" si="121"/>
        <v>30.696574219820814</v>
      </c>
      <c r="U240" s="44">
        <f t="shared" si="121"/>
        <v>30.60448449716135</v>
      </c>
      <c r="V240" s="44">
        <f t="shared" si="121"/>
        <v>30.51267104366987</v>
      </c>
      <c r="W240" s="48">
        <v>1</v>
      </c>
      <c r="X240" s="42">
        <v>76.5</v>
      </c>
    </row>
    <row r="241" spans="1:24" ht="12.75">
      <c r="A241" s="38">
        <f t="shared" si="112"/>
        <v>216</v>
      </c>
      <c r="B241" s="41" t="s">
        <v>443</v>
      </c>
      <c r="C241" s="41" t="s">
        <v>442</v>
      </c>
      <c r="D241" s="38">
        <v>1960</v>
      </c>
      <c r="E241" s="42">
        <v>852</v>
      </c>
      <c r="F241" s="42">
        <v>0</v>
      </c>
      <c r="G241" s="44">
        <f t="shared" si="100"/>
        <v>0</v>
      </c>
      <c r="H241" s="44">
        <f t="shared" si="122"/>
        <v>0</v>
      </c>
      <c r="I241" s="44">
        <f t="shared" si="122"/>
        <v>0</v>
      </c>
      <c r="J241" s="45">
        <f t="shared" si="102"/>
        <v>0</v>
      </c>
      <c r="K241" s="44">
        <f t="shared" si="103"/>
        <v>0</v>
      </c>
      <c r="L241" s="44">
        <f t="shared" si="124"/>
        <v>0</v>
      </c>
      <c r="M241" s="44">
        <f t="shared" si="124"/>
        <v>0</v>
      </c>
      <c r="N241" s="44">
        <f t="shared" si="117"/>
        <v>0</v>
      </c>
      <c r="O241" s="44">
        <f t="shared" si="118"/>
        <v>0</v>
      </c>
      <c r="P241" s="44">
        <f t="shared" si="119"/>
        <v>0</v>
      </c>
      <c r="Q241" s="44">
        <f t="shared" si="105"/>
        <v>0</v>
      </c>
      <c r="R241" s="44">
        <f t="shared" si="125"/>
        <v>0</v>
      </c>
      <c r="S241" s="44">
        <f t="shared" si="121"/>
        <v>0</v>
      </c>
      <c r="T241" s="44">
        <f t="shared" si="121"/>
        <v>0</v>
      </c>
      <c r="U241" s="44">
        <f t="shared" si="121"/>
        <v>0</v>
      </c>
      <c r="V241" s="44">
        <f t="shared" si="121"/>
        <v>0</v>
      </c>
      <c r="W241" s="48">
        <v>1</v>
      </c>
      <c r="X241" s="42">
        <v>289.2</v>
      </c>
    </row>
    <row r="242" spans="1:24" ht="12.75">
      <c r="A242" s="38">
        <f t="shared" si="112"/>
        <v>217</v>
      </c>
      <c r="B242" s="41" t="s">
        <v>444</v>
      </c>
      <c r="C242" s="41" t="s">
        <v>442</v>
      </c>
      <c r="D242" s="38">
        <v>1975</v>
      </c>
      <c r="E242" s="42">
        <v>543</v>
      </c>
      <c r="F242" s="42">
        <v>407</v>
      </c>
      <c r="G242" s="44">
        <f t="shared" si="100"/>
        <v>398.86</v>
      </c>
      <c r="H242" s="44">
        <f t="shared" si="122"/>
        <v>394.8714</v>
      </c>
      <c r="I242" s="44">
        <f t="shared" si="122"/>
        <v>390.92268599999994</v>
      </c>
      <c r="J242" s="45">
        <f t="shared" si="102"/>
        <v>388.96807256999995</v>
      </c>
      <c r="K242" s="44">
        <f t="shared" si="103"/>
        <v>387.80116835228995</v>
      </c>
      <c r="L242" s="44">
        <f t="shared" si="124"/>
        <v>386.63776484723314</v>
      </c>
      <c r="M242" s="44">
        <f t="shared" si="124"/>
        <v>385.47785155269145</v>
      </c>
      <c r="N242" s="44">
        <f t="shared" si="117"/>
        <v>384.3214179980334</v>
      </c>
      <c r="O242" s="44">
        <f t="shared" si="118"/>
        <v>383.1684537440393</v>
      </c>
      <c r="P242" s="44">
        <f t="shared" si="119"/>
        <v>382.0189483828072</v>
      </c>
      <c r="Q242" s="44">
        <f t="shared" si="105"/>
        <v>382.0189483828072</v>
      </c>
      <c r="R242" s="44">
        <f t="shared" si="125"/>
        <v>380.8728915376588</v>
      </c>
      <c r="S242" s="44">
        <f t="shared" si="121"/>
        <v>379.73027286304585</v>
      </c>
      <c r="T242" s="44">
        <f t="shared" si="121"/>
        <v>378.5910820444567</v>
      </c>
      <c r="U242" s="44">
        <f t="shared" si="121"/>
        <v>377.4553087983233</v>
      </c>
      <c r="V242" s="44">
        <f t="shared" si="121"/>
        <v>376.3229428719283</v>
      </c>
      <c r="W242" s="38">
        <v>1</v>
      </c>
      <c r="X242" s="42">
        <v>79</v>
      </c>
    </row>
    <row r="243" spans="1:24" ht="12.75">
      <c r="A243" s="38">
        <f t="shared" si="112"/>
        <v>218</v>
      </c>
      <c r="B243" s="41" t="s">
        <v>445</v>
      </c>
      <c r="C243" s="41" t="s">
        <v>446</v>
      </c>
      <c r="D243" s="38">
        <v>1986</v>
      </c>
      <c r="E243" s="42">
        <v>22</v>
      </c>
      <c r="F243" s="42">
        <v>3</v>
      </c>
      <c r="G243" s="44">
        <f t="shared" si="100"/>
        <v>2.94</v>
      </c>
      <c r="H243" s="44">
        <f aca="true" t="shared" si="126" ref="H243:I252">(G243*99)/100</f>
        <v>2.9106</v>
      </c>
      <c r="I243" s="44">
        <f t="shared" si="126"/>
        <v>2.881494</v>
      </c>
      <c r="J243" s="45">
        <f t="shared" si="102"/>
        <v>2.8670865300000004</v>
      </c>
      <c r="K243" s="44">
        <f t="shared" si="103"/>
        <v>2.8584852704100006</v>
      </c>
      <c r="L243" s="44">
        <f t="shared" si="124"/>
        <v>2.8499098145987705</v>
      </c>
      <c r="M243" s="44">
        <f t="shared" si="124"/>
        <v>2.8413600851549745</v>
      </c>
      <c r="N243" s="44">
        <f t="shared" si="117"/>
        <v>2.8328360048995096</v>
      </c>
      <c r="O243" s="44">
        <f t="shared" si="118"/>
        <v>2.824337496884811</v>
      </c>
      <c r="P243" s="44">
        <f t="shared" si="119"/>
        <v>2.8158644843941567</v>
      </c>
      <c r="Q243" s="44">
        <f t="shared" si="105"/>
        <v>2.8158644843941567</v>
      </c>
      <c r="R243" s="44">
        <f t="shared" si="125"/>
        <v>2.8074168909409742</v>
      </c>
      <c r="S243" s="44">
        <f t="shared" si="121"/>
        <v>2.798994640268152</v>
      </c>
      <c r="T243" s="44">
        <f t="shared" si="121"/>
        <v>2.790597656347347</v>
      </c>
      <c r="U243" s="44">
        <f t="shared" si="121"/>
        <v>2.7822258633783052</v>
      </c>
      <c r="V243" s="44">
        <f t="shared" si="121"/>
        <v>2.7738791857881706</v>
      </c>
      <c r="W243" s="48">
        <v>2</v>
      </c>
      <c r="X243" s="42">
        <v>116</v>
      </c>
    </row>
    <row r="244" spans="1:24" ht="12.75">
      <c r="A244" s="38">
        <f t="shared" si="112"/>
        <v>219</v>
      </c>
      <c r="B244" s="41" t="s">
        <v>447</v>
      </c>
      <c r="C244" s="41" t="s">
        <v>440</v>
      </c>
      <c r="D244" s="38">
        <v>1984</v>
      </c>
      <c r="E244" s="42">
        <v>212</v>
      </c>
      <c r="F244" s="42">
        <v>94</v>
      </c>
      <c r="G244" s="44">
        <f t="shared" si="100"/>
        <v>92.12</v>
      </c>
      <c r="H244" s="44">
        <f t="shared" si="126"/>
        <v>91.1988</v>
      </c>
      <c r="I244" s="44">
        <f t="shared" si="126"/>
        <v>90.28681200000001</v>
      </c>
      <c r="J244" s="45">
        <f t="shared" si="102"/>
        <v>89.83537794000001</v>
      </c>
      <c r="K244" s="44">
        <f t="shared" si="103"/>
        <v>89.56587180618003</v>
      </c>
      <c r="L244" s="44">
        <f t="shared" si="124"/>
        <v>89.2971741907615</v>
      </c>
      <c r="M244" s="44">
        <f t="shared" si="124"/>
        <v>89.02928266818921</v>
      </c>
      <c r="N244" s="44">
        <f t="shared" si="117"/>
        <v>88.76219482018465</v>
      </c>
      <c r="O244" s="44">
        <f t="shared" si="118"/>
        <v>88.49590823572409</v>
      </c>
      <c r="P244" s="44">
        <f t="shared" si="119"/>
        <v>88.23042051101692</v>
      </c>
      <c r="Q244" s="44">
        <f t="shared" si="105"/>
        <v>88.23042051101692</v>
      </c>
      <c r="R244" s="44">
        <f t="shared" si="125"/>
        <v>87.96572924948387</v>
      </c>
      <c r="S244" s="44">
        <f t="shared" si="121"/>
        <v>87.70183206173542</v>
      </c>
      <c r="T244" s="44">
        <f t="shared" si="121"/>
        <v>87.43872656555021</v>
      </c>
      <c r="U244" s="44">
        <f t="shared" si="121"/>
        <v>87.17641038585356</v>
      </c>
      <c r="V244" s="44">
        <f t="shared" si="121"/>
        <v>86.91488115469599</v>
      </c>
      <c r="W244" s="48">
        <v>1</v>
      </c>
      <c r="X244" s="42">
        <v>182</v>
      </c>
    </row>
    <row r="245" spans="1:24" ht="12.75">
      <c r="A245" s="38">
        <f t="shared" si="112"/>
        <v>220</v>
      </c>
      <c r="B245" s="41" t="s">
        <v>448</v>
      </c>
      <c r="C245" s="41" t="s">
        <v>442</v>
      </c>
      <c r="D245" s="38">
        <v>1956</v>
      </c>
      <c r="E245" s="42">
        <v>14</v>
      </c>
      <c r="F245" s="42">
        <v>0</v>
      </c>
      <c r="G245" s="44">
        <f t="shared" si="100"/>
        <v>0</v>
      </c>
      <c r="H245" s="44">
        <f t="shared" si="126"/>
        <v>0</v>
      </c>
      <c r="I245" s="44">
        <f t="shared" si="126"/>
        <v>0</v>
      </c>
      <c r="J245" s="45">
        <f t="shared" si="102"/>
        <v>0</v>
      </c>
      <c r="K245" s="44">
        <f t="shared" si="103"/>
        <v>0</v>
      </c>
      <c r="L245" s="44">
        <f t="shared" si="124"/>
        <v>0</v>
      </c>
      <c r="M245" s="44">
        <f t="shared" si="124"/>
        <v>0</v>
      </c>
      <c r="N245" s="44">
        <f t="shared" si="117"/>
        <v>0</v>
      </c>
      <c r="O245" s="44">
        <f t="shared" si="118"/>
        <v>0</v>
      </c>
      <c r="P245" s="44">
        <f t="shared" si="119"/>
        <v>0</v>
      </c>
      <c r="Q245" s="44">
        <f t="shared" si="105"/>
        <v>0</v>
      </c>
      <c r="R245" s="44">
        <f t="shared" si="125"/>
        <v>0</v>
      </c>
      <c r="S245" s="44">
        <f t="shared" si="121"/>
        <v>0</v>
      </c>
      <c r="T245" s="44">
        <f t="shared" si="121"/>
        <v>0</v>
      </c>
      <c r="U245" s="44">
        <f t="shared" si="121"/>
        <v>0</v>
      </c>
      <c r="V245" s="44">
        <f t="shared" si="121"/>
        <v>0</v>
      </c>
      <c r="W245" s="48">
        <v>1</v>
      </c>
      <c r="X245" s="42">
        <v>107.5</v>
      </c>
    </row>
    <row r="246" spans="1:24" ht="12.75">
      <c r="A246" s="38">
        <f t="shared" si="112"/>
        <v>221</v>
      </c>
      <c r="B246" s="41" t="s">
        <v>449</v>
      </c>
      <c r="C246" s="41" t="s">
        <v>440</v>
      </c>
      <c r="D246" s="38">
        <v>1980</v>
      </c>
      <c r="E246" s="42">
        <v>13</v>
      </c>
      <c r="F246" s="42">
        <v>0</v>
      </c>
      <c r="G246" s="44">
        <f t="shared" si="100"/>
        <v>0</v>
      </c>
      <c r="H246" s="44">
        <f t="shared" si="126"/>
        <v>0</v>
      </c>
      <c r="I246" s="44">
        <f t="shared" si="126"/>
        <v>0</v>
      </c>
      <c r="J246" s="45">
        <f t="shared" si="102"/>
        <v>0</v>
      </c>
      <c r="K246" s="44">
        <f t="shared" si="103"/>
        <v>0</v>
      </c>
      <c r="L246" s="44">
        <f t="shared" si="124"/>
        <v>0</v>
      </c>
      <c r="M246" s="44">
        <f t="shared" si="124"/>
        <v>0</v>
      </c>
      <c r="N246" s="44">
        <f t="shared" si="117"/>
        <v>0</v>
      </c>
      <c r="O246" s="44">
        <f t="shared" si="118"/>
        <v>0</v>
      </c>
      <c r="P246" s="44">
        <f t="shared" si="119"/>
        <v>0</v>
      </c>
      <c r="Q246" s="44">
        <f t="shared" si="105"/>
        <v>0</v>
      </c>
      <c r="R246" s="44">
        <f t="shared" si="125"/>
        <v>0</v>
      </c>
      <c r="S246" s="44">
        <f t="shared" si="121"/>
        <v>0</v>
      </c>
      <c r="T246" s="44">
        <f t="shared" si="121"/>
        <v>0</v>
      </c>
      <c r="U246" s="44">
        <f t="shared" si="121"/>
        <v>0</v>
      </c>
      <c r="V246" s="44">
        <f t="shared" si="121"/>
        <v>0</v>
      </c>
      <c r="W246" s="38"/>
      <c r="X246" s="42">
        <v>1</v>
      </c>
    </row>
    <row r="247" spans="1:24" ht="12.75">
      <c r="A247" s="38">
        <f t="shared" si="112"/>
        <v>222</v>
      </c>
      <c r="B247" s="41" t="s">
        <v>450</v>
      </c>
      <c r="C247" s="41" t="s">
        <v>442</v>
      </c>
      <c r="D247" s="38">
        <v>1980</v>
      </c>
      <c r="E247" s="42">
        <v>5</v>
      </c>
      <c r="F247" s="42">
        <v>0</v>
      </c>
      <c r="G247" s="44">
        <f t="shared" si="100"/>
        <v>0</v>
      </c>
      <c r="H247" s="44">
        <f t="shared" si="126"/>
        <v>0</v>
      </c>
      <c r="I247" s="44">
        <f t="shared" si="126"/>
        <v>0</v>
      </c>
      <c r="J247" s="45">
        <f t="shared" si="102"/>
        <v>0</v>
      </c>
      <c r="K247" s="44">
        <f t="shared" si="103"/>
        <v>0</v>
      </c>
      <c r="L247" s="44">
        <f t="shared" si="124"/>
        <v>0</v>
      </c>
      <c r="M247" s="44">
        <f t="shared" si="124"/>
        <v>0</v>
      </c>
      <c r="N247" s="44">
        <f t="shared" si="117"/>
        <v>0</v>
      </c>
      <c r="O247" s="44">
        <f t="shared" si="118"/>
        <v>0</v>
      </c>
      <c r="P247" s="44">
        <f t="shared" si="119"/>
        <v>0</v>
      </c>
      <c r="Q247" s="44">
        <f t="shared" si="105"/>
        <v>0</v>
      </c>
      <c r="R247" s="44">
        <f t="shared" si="125"/>
        <v>0</v>
      </c>
      <c r="S247" s="44">
        <f t="shared" si="121"/>
        <v>0</v>
      </c>
      <c r="T247" s="44">
        <f t="shared" si="121"/>
        <v>0</v>
      </c>
      <c r="U247" s="44">
        <f t="shared" si="121"/>
        <v>0</v>
      </c>
      <c r="V247" s="44">
        <f t="shared" si="121"/>
        <v>0</v>
      </c>
      <c r="W247" s="38">
        <v>1</v>
      </c>
      <c r="X247" s="42">
        <v>50</v>
      </c>
    </row>
    <row r="248" spans="1:24" ht="12.75">
      <c r="A248" s="38"/>
      <c r="B248" s="40" t="s">
        <v>451</v>
      </c>
      <c r="C248" s="41"/>
      <c r="D248" s="38"/>
      <c r="E248" s="42"/>
      <c r="F248" s="42"/>
      <c r="G248" s="44">
        <f aca="true" t="shared" si="127" ref="G248:G291">(F248*98)/100</f>
        <v>0</v>
      </c>
      <c r="H248" s="44"/>
      <c r="I248" s="44">
        <f t="shared" si="126"/>
        <v>0</v>
      </c>
      <c r="J248" s="45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38"/>
      <c r="X248" s="42"/>
    </row>
    <row r="249" spans="1:24" ht="12.75">
      <c r="A249" s="38">
        <v>223</v>
      </c>
      <c r="B249" s="41" t="s">
        <v>454</v>
      </c>
      <c r="C249" s="41" t="s">
        <v>453</v>
      </c>
      <c r="D249" s="38">
        <v>1987</v>
      </c>
      <c r="E249" s="42">
        <v>498</v>
      </c>
      <c r="F249" s="42">
        <v>249</v>
      </c>
      <c r="G249" s="44">
        <f t="shared" si="127"/>
        <v>244.02</v>
      </c>
      <c r="H249" s="44">
        <f t="shared" si="126"/>
        <v>241.5798</v>
      </c>
      <c r="I249" s="44">
        <f t="shared" si="126"/>
        <v>239.164002</v>
      </c>
      <c r="J249" s="45">
        <f aca="true" t="shared" si="128" ref="J249:J291">(I249*99.5)/100</f>
        <v>237.96818199</v>
      </c>
      <c r="K249" s="44">
        <f aca="true" t="shared" si="129" ref="K249:K291">(J249*99.7)/100</f>
        <v>237.25427744403</v>
      </c>
      <c r="L249" s="44">
        <f aca="true" t="shared" si="130" ref="L249:M291">SUM(K249*99.7)/100</f>
        <v>236.54251461169792</v>
      </c>
      <c r="M249" s="44">
        <f t="shared" si="130"/>
        <v>235.83288706786283</v>
      </c>
      <c r="N249" s="44">
        <f t="shared" si="117"/>
        <v>235.12538840665925</v>
      </c>
      <c r="O249" s="44">
        <f t="shared" si="118"/>
        <v>234.42001224143928</v>
      </c>
      <c r="P249" s="44">
        <f t="shared" si="119"/>
        <v>233.71675220471496</v>
      </c>
      <c r="Q249" s="44">
        <f aca="true" t="shared" si="131" ref="Q249:Q291">(O249*99.7)/100</f>
        <v>233.71675220471496</v>
      </c>
      <c r="R249" s="44">
        <f>(Q249*99.7)/100</f>
        <v>233.01560194810082</v>
      </c>
      <c r="S249" s="44">
        <f t="shared" si="121"/>
        <v>232.3165551422565</v>
      </c>
      <c r="T249" s="44">
        <f t="shared" si="121"/>
        <v>231.61960547682975</v>
      </c>
      <c r="U249" s="44">
        <f t="shared" si="121"/>
        <v>230.92474666039925</v>
      </c>
      <c r="V249" s="44">
        <f t="shared" si="121"/>
        <v>230.23197242041806</v>
      </c>
      <c r="W249" s="38">
        <v>1</v>
      </c>
      <c r="X249" s="42">
        <v>140</v>
      </c>
    </row>
    <row r="250" spans="1:24" ht="12.75">
      <c r="A250" s="38">
        <f t="shared" si="112"/>
        <v>224</v>
      </c>
      <c r="B250" s="41" t="s">
        <v>455</v>
      </c>
      <c r="C250" s="41" t="s">
        <v>453</v>
      </c>
      <c r="D250" s="38">
        <v>1987</v>
      </c>
      <c r="E250" s="42">
        <v>0</v>
      </c>
      <c r="F250" s="42">
        <v>0</v>
      </c>
      <c r="G250" s="44">
        <f t="shared" si="127"/>
        <v>0</v>
      </c>
      <c r="H250" s="44">
        <f t="shared" si="126"/>
        <v>0</v>
      </c>
      <c r="I250" s="44">
        <f t="shared" si="126"/>
        <v>0</v>
      </c>
      <c r="J250" s="45">
        <f t="shared" si="128"/>
        <v>0</v>
      </c>
      <c r="K250" s="44">
        <f t="shared" si="129"/>
        <v>0</v>
      </c>
      <c r="L250" s="44">
        <f t="shared" si="130"/>
        <v>0</v>
      </c>
      <c r="M250" s="44">
        <f>SUM(L250*99.7)/100</f>
        <v>0</v>
      </c>
      <c r="N250" s="44">
        <f t="shared" si="117"/>
        <v>0</v>
      </c>
      <c r="O250" s="44">
        <f t="shared" si="118"/>
        <v>0</v>
      </c>
      <c r="P250" s="44">
        <f t="shared" si="119"/>
        <v>0</v>
      </c>
      <c r="Q250" s="44">
        <f t="shared" si="131"/>
        <v>0</v>
      </c>
      <c r="R250" s="44">
        <f>(Q250*99.7)/100</f>
        <v>0</v>
      </c>
      <c r="S250" s="44">
        <f t="shared" si="121"/>
        <v>0</v>
      </c>
      <c r="T250" s="44">
        <f t="shared" si="121"/>
        <v>0</v>
      </c>
      <c r="U250" s="44">
        <f t="shared" si="121"/>
        <v>0</v>
      </c>
      <c r="V250" s="44">
        <f t="shared" si="121"/>
        <v>0</v>
      </c>
      <c r="W250" s="38">
        <v>1</v>
      </c>
      <c r="X250" s="42">
        <v>20</v>
      </c>
    </row>
    <row r="251" spans="1:24" ht="12.75">
      <c r="A251" s="38">
        <f t="shared" si="112"/>
        <v>225</v>
      </c>
      <c r="B251" s="41" t="s">
        <v>456</v>
      </c>
      <c r="C251" s="41" t="s">
        <v>453</v>
      </c>
      <c r="D251" s="38">
        <v>1987</v>
      </c>
      <c r="E251" s="42">
        <v>0</v>
      </c>
      <c r="F251" s="42">
        <v>0</v>
      </c>
      <c r="G251" s="44">
        <f t="shared" si="127"/>
        <v>0</v>
      </c>
      <c r="H251" s="44">
        <f t="shared" si="126"/>
        <v>0</v>
      </c>
      <c r="I251" s="44">
        <f t="shared" si="126"/>
        <v>0</v>
      </c>
      <c r="J251" s="45">
        <f t="shared" si="128"/>
        <v>0</v>
      </c>
      <c r="K251" s="44">
        <f t="shared" si="129"/>
        <v>0</v>
      </c>
      <c r="L251" s="44">
        <f t="shared" si="130"/>
        <v>0</v>
      </c>
      <c r="M251" s="44">
        <f>SUM(L251*99.7)/100</f>
        <v>0</v>
      </c>
      <c r="N251" s="44">
        <f t="shared" si="117"/>
        <v>0</v>
      </c>
      <c r="O251" s="44">
        <f t="shared" si="118"/>
        <v>0</v>
      </c>
      <c r="P251" s="44">
        <f t="shared" si="119"/>
        <v>0</v>
      </c>
      <c r="Q251" s="44">
        <f t="shared" si="131"/>
        <v>0</v>
      </c>
      <c r="R251" s="44">
        <f>(Q251*99.7)/100</f>
        <v>0</v>
      </c>
      <c r="S251" s="44">
        <f t="shared" si="121"/>
        <v>0</v>
      </c>
      <c r="T251" s="44">
        <f t="shared" si="121"/>
        <v>0</v>
      </c>
      <c r="U251" s="44">
        <f t="shared" si="121"/>
        <v>0</v>
      </c>
      <c r="V251" s="44">
        <f t="shared" si="121"/>
        <v>0</v>
      </c>
      <c r="W251" s="38">
        <v>1</v>
      </c>
      <c r="X251" s="42">
        <v>6</v>
      </c>
    </row>
    <row r="252" spans="1:24" ht="12.75">
      <c r="A252" s="38">
        <f t="shared" si="112"/>
        <v>226</v>
      </c>
      <c r="B252" s="41" t="s">
        <v>457</v>
      </c>
      <c r="C252" s="41" t="s">
        <v>453</v>
      </c>
      <c r="D252" s="38">
        <v>1994</v>
      </c>
      <c r="E252" s="42">
        <v>0</v>
      </c>
      <c r="F252" s="42">
        <v>0</v>
      </c>
      <c r="G252" s="44">
        <f t="shared" si="127"/>
        <v>0</v>
      </c>
      <c r="H252" s="44">
        <f t="shared" si="126"/>
        <v>0</v>
      </c>
      <c r="I252" s="44">
        <f t="shared" si="126"/>
        <v>0</v>
      </c>
      <c r="J252" s="45">
        <f t="shared" si="128"/>
        <v>0</v>
      </c>
      <c r="K252" s="44">
        <f t="shared" si="129"/>
        <v>0</v>
      </c>
      <c r="L252" s="44">
        <f t="shared" si="130"/>
        <v>0</v>
      </c>
      <c r="M252" s="44">
        <f>SUM(L252*99.7)/100</f>
        <v>0</v>
      </c>
      <c r="N252" s="44">
        <f t="shared" si="117"/>
        <v>0</v>
      </c>
      <c r="O252" s="44">
        <f t="shared" si="118"/>
        <v>0</v>
      </c>
      <c r="P252" s="44">
        <f t="shared" si="119"/>
        <v>0</v>
      </c>
      <c r="Q252" s="44">
        <f t="shared" si="131"/>
        <v>0</v>
      </c>
      <c r="R252" s="44">
        <f>(Q252*99.7)/100</f>
        <v>0</v>
      </c>
      <c r="S252" s="44">
        <f t="shared" si="121"/>
        <v>0</v>
      </c>
      <c r="T252" s="44">
        <f t="shared" si="121"/>
        <v>0</v>
      </c>
      <c r="U252" s="44">
        <f t="shared" si="121"/>
        <v>0</v>
      </c>
      <c r="V252" s="44">
        <f t="shared" si="121"/>
        <v>0</v>
      </c>
      <c r="W252" s="38">
        <v>1</v>
      </c>
      <c r="X252" s="42">
        <v>16</v>
      </c>
    </row>
    <row r="253" spans="1:24" ht="12.75">
      <c r="A253" s="38">
        <f t="shared" si="112"/>
        <v>227</v>
      </c>
      <c r="B253" s="41" t="s">
        <v>458</v>
      </c>
      <c r="C253" s="41" t="s">
        <v>453</v>
      </c>
      <c r="D253" s="38">
        <v>1994</v>
      </c>
      <c r="E253" s="42">
        <v>1</v>
      </c>
      <c r="F253" s="42">
        <v>1</v>
      </c>
      <c r="G253" s="44">
        <f t="shared" si="127"/>
        <v>0.98</v>
      </c>
      <c r="H253" s="44">
        <f aca="true" t="shared" si="132" ref="H253:I261">(G253*99)/100</f>
        <v>0.9702</v>
      </c>
      <c r="I253" s="44">
        <f t="shared" si="132"/>
        <v>0.9604979999999999</v>
      </c>
      <c r="J253" s="45">
        <f t="shared" si="128"/>
        <v>0.9556955099999999</v>
      </c>
      <c r="K253" s="44">
        <f t="shared" si="129"/>
        <v>0.9528284234699999</v>
      </c>
      <c r="L253" s="44">
        <f t="shared" si="130"/>
        <v>0.9499699381995899</v>
      </c>
      <c r="M253" s="44">
        <f>SUM(L253*99.7)/100</f>
        <v>0.9471200283849912</v>
      </c>
      <c r="N253" s="44">
        <f t="shared" si="117"/>
        <v>0.9442786682998363</v>
      </c>
      <c r="O253" s="44">
        <f t="shared" si="118"/>
        <v>0.9414458322949367</v>
      </c>
      <c r="P253" s="44">
        <f t="shared" si="119"/>
        <v>0.938621494798052</v>
      </c>
      <c r="Q253" s="44">
        <f t="shared" si="131"/>
        <v>0.938621494798052</v>
      </c>
      <c r="R253" s="44">
        <f>(Q253*99.7)/100</f>
        <v>0.9358056303136578</v>
      </c>
      <c r="S253" s="44">
        <f t="shared" si="121"/>
        <v>0.9329982134227168</v>
      </c>
      <c r="T253" s="44">
        <f t="shared" si="121"/>
        <v>0.9301992187824487</v>
      </c>
      <c r="U253" s="44">
        <f t="shared" si="121"/>
        <v>0.9274086211261015</v>
      </c>
      <c r="V253" s="44">
        <f t="shared" si="121"/>
        <v>0.9246263952627232</v>
      </c>
      <c r="W253" s="38">
        <v>1</v>
      </c>
      <c r="X253" s="42">
        <v>20</v>
      </c>
    </row>
    <row r="254" spans="1:24" ht="12.75">
      <c r="A254" s="38"/>
      <c r="B254" s="46" t="s">
        <v>459</v>
      </c>
      <c r="C254" s="41"/>
      <c r="D254" s="38"/>
      <c r="E254" s="42"/>
      <c r="F254" s="42">
        <v>0</v>
      </c>
      <c r="G254" s="44">
        <f t="shared" si="127"/>
        <v>0</v>
      </c>
      <c r="H254" s="44">
        <f t="shared" si="132"/>
        <v>0</v>
      </c>
      <c r="I254" s="44">
        <f t="shared" si="132"/>
        <v>0</v>
      </c>
      <c r="J254" s="45">
        <f t="shared" si="128"/>
        <v>0</v>
      </c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38"/>
      <c r="X254" s="42">
        <v>0</v>
      </c>
    </row>
    <row r="255" spans="1:24" ht="12.75">
      <c r="A255" s="38">
        <v>228</v>
      </c>
      <c r="B255" s="41" t="s">
        <v>460</v>
      </c>
      <c r="C255" s="41" t="s">
        <v>453</v>
      </c>
      <c r="D255" s="38">
        <v>1985</v>
      </c>
      <c r="E255" s="42">
        <v>959</v>
      </c>
      <c r="F255" s="42">
        <v>715</v>
      </c>
      <c r="G255" s="44">
        <f t="shared" si="127"/>
        <v>700.7</v>
      </c>
      <c r="H255" s="44">
        <f t="shared" si="132"/>
        <v>693.693</v>
      </c>
      <c r="I255" s="44">
        <f t="shared" si="132"/>
        <v>686.75607</v>
      </c>
      <c r="J255" s="45">
        <f t="shared" si="128"/>
        <v>683.32228965</v>
      </c>
      <c r="K255" s="44">
        <f t="shared" si="129"/>
        <v>681.27232278105</v>
      </c>
      <c r="L255" s="44">
        <f t="shared" si="130"/>
        <v>679.2285058127069</v>
      </c>
      <c r="M255" s="44">
        <f t="shared" si="130"/>
        <v>677.1908202952687</v>
      </c>
      <c r="N255" s="44">
        <f t="shared" si="117"/>
        <v>675.159247834383</v>
      </c>
      <c r="O255" s="44">
        <f t="shared" si="118"/>
        <v>673.1337700908798</v>
      </c>
      <c r="P255" s="44">
        <f t="shared" si="119"/>
        <v>671.1143687806072</v>
      </c>
      <c r="Q255" s="44">
        <f t="shared" si="131"/>
        <v>671.1143687806072</v>
      </c>
      <c r="R255" s="44">
        <f aca="true" t="shared" si="133" ref="R255:R261">(Q255*99.7)/100</f>
        <v>669.1010256742654</v>
      </c>
      <c r="S255" s="44">
        <f t="shared" si="121"/>
        <v>667.0937225972426</v>
      </c>
      <c r="T255" s="44">
        <f t="shared" si="121"/>
        <v>665.0924414294509</v>
      </c>
      <c r="U255" s="44">
        <f t="shared" si="121"/>
        <v>663.0971641051625</v>
      </c>
      <c r="V255" s="44">
        <f t="shared" si="121"/>
        <v>661.107872612847</v>
      </c>
      <c r="W255" s="38">
        <v>1</v>
      </c>
      <c r="X255" s="42">
        <v>300</v>
      </c>
    </row>
    <row r="256" spans="1:24" ht="12.75">
      <c r="A256" s="38">
        <f t="shared" si="112"/>
        <v>229</v>
      </c>
      <c r="B256" s="41" t="s">
        <v>461</v>
      </c>
      <c r="C256" s="41" t="s">
        <v>453</v>
      </c>
      <c r="D256" s="38">
        <v>1982</v>
      </c>
      <c r="E256" s="42">
        <v>390</v>
      </c>
      <c r="F256" s="42">
        <v>334</v>
      </c>
      <c r="G256" s="44">
        <f t="shared" si="127"/>
        <v>327.32</v>
      </c>
      <c r="H256" s="44">
        <f t="shared" si="132"/>
        <v>324.0468</v>
      </c>
      <c r="I256" s="44">
        <f t="shared" si="132"/>
        <v>320.806332</v>
      </c>
      <c r="J256" s="45">
        <f t="shared" si="128"/>
        <v>319.20230034</v>
      </c>
      <c r="K256" s="44">
        <f t="shared" si="129"/>
        <v>318.24469343898005</v>
      </c>
      <c r="L256" s="44">
        <f t="shared" si="130"/>
        <v>317.2899593586631</v>
      </c>
      <c r="M256" s="44">
        <f>SUM(L256*99.7)/100</f>
        <v>316.3380894805871</v>
      </c>
      <c r="N256" s="44">
        <f t="shared" si="117"/>
        <v>315.3890752121453</v>
      </c>
      <c r="O256" s="44">
        <f t="shared" si="118"/>
        <v>314.4429079865089</v>
      </c>
      <c r="P256" s="44">
        <f t="shared" si="119"/>
        <v>313.4995792625494</v>
      </c>
      <c r="Q256" s="44">
        <f t="shared" si="131"/>
        <v>313.4995792625494</v>
      </c>
      <c r="R256" s="44">
        <f t="shared" si="133"/>
        <v>312.5590805247617</v>
      </c>
      <c r="S256" s="44">
        <f t="shared" si="121"/>
        <v>311.6214032831875</v>
      </c>
      <c r="T256" s="44">
        <f t="shared" si="121"/>
        <v>310.68653907333794</v>
      </c>
      <c r="U256" s="44">
        <f t="shared" si="121"/>
        <v>309.75447945611796</v>
      </c>
      <c r="V256" s="44">
        <f t="shared" si="121"/>
        <v>308.82521601774965</v>
      </c>
      <c r="W256" s="38">
        <v>1</v>
      </c>
      <c r="X256" s="42">
        <v>445</v>
      </c>
    </row>
    <row r="257" spans="1:24" ht="12.75">
      <c r="A257" s="38">
        <f t="shared" si="112"/>
        <v>230</v>
      </c>
      <c r="B257" s="41" t="s">
        <v>462</v>
      </c>
      <c r="C257" s="41" t="s">
        <v>463</v>
      </c>
      <c r="D257" s="38">
        <v>1985</v>
      </c>
      <c r="E257" s="42">
        <v>4767</v>
      </c>
      <c r="F257" s="42">
        <v>3542</v>
      </c>
      <c r="G257" s="44">
        <f t="shared" si="127"/>
        <v>3471.16</v>
      </c>
      <c r="H257" s="44">
        <f t="shared" si="132"/>
        <v>3436.4483999999998</v>
      </c>
      <c r="I257" s="44">
        <f t="shared" si="132"/>
        <v>3402.0839159999996</v>
      </c>
      <c r="J257" s="45">
        <f t="shared" si="128"/>
        <v>3385.07349642</v>
      </c>
      <c r="K257" s="44">
        <f t="shared" si="129"/>
        <v>3374.91827593074</v>
      </c>
      <c r="L257" s="44">
        <f t="shared" si="130"/>
        <v>3364.793521102948</v>
      </c>
      <c r="M257" s="44">
        <f>SUM(L257*99.7)/100</f>
        <v>3354.699140539639</v>
      </c>
      <c r="N257" s="44">
        <f t="shared" si="117"/>
        <v>3344.63504311802</v>
      </c>
      <c r="O257" s="44">
        <f t="shared" si="118"/>
        <v>3334.601137988666</v>
      </c>
      <c r="P257" s="44">
        <f t="shared" si="119"/>
        <v>3324.5973345747</v>
      </c>
      <c r="Q257" s="44">
        <f t="shared" si="131"/>
        <v>3324.5973345747</v>
      </c>
      <c r="R257" s="44">
        <f t="shared" si="133"/>
        <v>3314.6235425709765</v>
      </c>
      <c r="S257" s="44">
        <f t="shared" si="121"/>
        <v>3304.679671943263</v>
      </c>
      <c r="T257" s="44">
        <f t="shared" si="121"/>
        <v>3294.7656329274337</v>
      </c>
      <c r="U257" s="44">
        <f t="shared" si="121"/>
        <v>3284.8813360286517</v>
      </c>
      <c r="V257" s="44">
        <f t="shared" si="121"/>
        <v>3275.026692020566</v>
      </c>
      <c r="W257" s="38">
        <v>2</v>
      </c>
      <c r="X257" s="42">
        <v>1600</v>
      </c>
    </row>
    <row r="258" spans="1:24" ht="12.75">
      <c r="A258" s="38">
        <f t="shared" si="112"/>
        <v>231</v>
      </c>
      <c r="B258" s="41" t="s">
        <v>464</v>
      </c>
      <c r="C258" s="41" t="s">
        <v>453</v>
      </c>
      <c r="D258" s="38">
        <v>1988</v>
      </c>
      <c r="E258" s="42">
        <v>571</v>
      </c>
      <c r="F258" s="42">
        <v>427</v>
      </c>
      <c r="G258" s="44">
        <f t="shared" si="127"/>
        <v>418.46</v>
      </c>
      <c r="H258" s="44">
        <f t="shared" si="132"/>
        <v>414.2754</v>
      </c>
      <c r="I258" s="44">
        <f t="shared" si="132"/>
        <v>410.132646</v>
      </c>
      <c r="J258" s="45">
        <f t="shared" si="128"/>
        <v>408.08198277</v>
      </c>
      <c r="K258" s="44">
        <f t="shared" si="129"/>
        <v>406.85773682169</v>
      </c>
      <c r="L258" s="44">
        <f t="shared" si="130"/>
        <v>405.637163611225</v>
      </c>
      <c r="M258" s="44">
        <f>SUM(L258*99.7)/100</f>
        <v>404.4202521203913</v>
      </c>
      <c r="N258" s="44">
        <f t="shared" si="117"/>
        <v>403.2069913640301</v>
      </c>
      <c r="O258" s="44">
        <f t="shared" si="118"/>
        <v>401.997370389938</v>
      </c>
      <c r="P258" s="44">
        <f t="shared" si="119"/>
        <v>400.79137827876815</v>
      </c>
      <c r="Q258" s="44">
        <f t="shared" si="131"/>
        <v>400.79137827876815</v>
      </c>
      <c r="R258" s="44">
        <f t="shared" si="133"/>
        <v>399.5890041439319</v>
      </c>
      <c r="S258" s="44">
        <f t="shared" si="121"/>
        <v>398.3902371315001</v>
      </c>
      <c r="T258" s="44">
        <f t="shared" si="121"/>
        <v>397.1950664201056</v>
      </c>
      <c r="U258" s="44">
        <f t="shared" si="121"/>
        <v>396.0034812208453</v>
      </c>
      <c r="V258" s="44">
        <f t="shared" si="121"/>
        <v>394.8154707771828</v>
      </c>
      <c r="W258" s="38">
        <v>1</v>
      </c>
      <c r="X258" s="42">
        <v>133</v>
      </c>
    </row>
    <row r="259" spans="1:24" ht="12.75">
      <c r="A259" s="38">
        <f t="shared" si="112"/>
        <v>232</v>
      </c>
      <c r="B259" s="41" t="s">
        <v>465</v>
      </c>
      <c r="C259" s="41" t="s">
        <v>453</v>
      </c>
      <c r="D259" s="38">
        <v>1988</v>
      </c>
      <c r="E259" s="42">
        <v>310</v>
      </c>
      <c r="F259" s="42">
        <v>232</v>
      </c>
      <c r="G259" s="44">
        <f t="shared" si="127"/>
        <v>227.36</v>
      </c>
      <c r="H259" s="44">
        <f t="shared" si="132"/>
        <v>225.08640000000003</v>
      </c>
      <c r="I259" s="44">
        <f t="shared" si="132"/>
        <v>222.83553600000002</v>
      </c>
      <c r="J259" s="45">
        <f t="shared" si="128"/>
        <v>221.72135832000004</v>
      </c>
      <c r="K259" s="44">
        <f t="shared" si="129"/>
        <v>221.05619424504002</v>
      </c>
      <c r="L259" s="44">
        <f t="shared" si="130"/>
        <v>220.3930256623049</v>
      </c>
      <c r="M259" s="44">
        <f t="shared" si="130"/>
        <v>219.73184658531798</v>
      </c>
      <c r="N259" s="44">
        <f t="shared" si="117"/>
        <v>219.07265104556205</v>
      </c>
      <c r="O259" s="44">
        <f t="shared" si="118"/>
        <v>218.41543309242536</v>
      </c>
      <c r="P259" s="44">
        <f t="shared" si="119"/>
        <v>217.7601867931481</v>
      </c>
      <c r="Q259" s="44">
        <f t="shared" si="131"/>
        <v>217.7601867931481</v>
      </c>
      <c r="R259" s="44">
        <f t="shared" si="133"/>
        <v>217.10690623276867</v>
      </c>
      <c r="S259" s="44">
        <f t="shared" si="121"/>
        <v>216.45558551407038</v>
      </c>
      <c r="T259" s="44">
        <f t="shared" si="121"/>
        <v>215.8062187575282</v>
      </c>
      <c r="U259" s="44">
        <f t="shared" si="121"/>
        <v>215.15880010125562</v>
      </c>
      <c r="V259" s="44">
        <f t="shared" si="121"/>
        <v>214.51332370095187</v>
      </c>
      <c r="W259" s="38">
        <v>1</v>
      </c>
      <c r="X259" s="42">
        <v>126</v>
      </c>
    </row>
    <row r="260" spans="1:24" ht="12.75">
      <c r="A260" s="38">
        <f t="shared" si="112"/>
        <v>233</v>
      </c>
      <c r="B260" s="41" t="s">
        <v>466</v>
      </c>
      <c r="C260" s="41" t="s">
        <v>453</v>
      </c>
      <c r="D260" s="38">
        <v>1985</v>
      </c>
      <c r="E260" s="42">
        <v>1</v>
      </c>
      <c r="F260" s="42">
        <v>1</v>
      </c>
      <c r="G260" s="44">
        <f t="shared" si="127"/>
        <v>0.98</v>
      </c>
      <c r="H260" s="44">
        <f t="shared" si="132"/>
        <v>0.9702</v>
      </c>
      <c r="I260" s="44">
        <f t="shared" si="132"/>
        <v>0.9604979999999999</v>
      </c>
      <c r="J260" s="45">
        <f t="shared" si="128"/>
        <v>0.9556955099999999</v>
      </c>
      <c r="K260" s="44">
        <f t="shared" si="129"/>
        <v>0.9528284234699999</v>
      </c>
      <c r="L260" s="44">
        <f t="shared" si="130"/>
        <v>0.9499699381995899</v>
      </c>
      <c r="M260" s="44">
        <f t="shared" si="130"/>
        <v>0.9471200283849912</v>
      </c>
      <c r="N260" s="44">
        <f t="shared" si="117"/>
        <v>0.9442786682998363</v>
      </c>
      <c r="O260" s="44">
        <f t="shared" si="118"/>
        <v>0.9414458322949367</v>
      </c>
      <c r="P260" s="44">
        <f t="shared" si="119"/>
        <v>0.938621494798052</v>
      </c>
      <c r="Q260" s="44">
        <f t="shared" si="131"/>
        <v>0.938621494798052</v>
      </c>
      <c r="R260" s="44">
        <f t="shared" si="133"/>
        <v>0.9358056303136578</v>
      </c>
      <c r="S260" s="44">
        <f t="shared" si="121"/>
        <v>0.9329982134227168</v>
      </c>
      <c r="T260" s="44">
        <f t="shared" si="121"/>
        <v>0.9301992187824487</v>
      </c>
      <c r="U260" s="44">
        <f t="shared" si="121"/>
        <v>0.9274086211261015</v>
      </c>
      <c r="V260" s="44">
        <f t="shared" si="121"/>
        <v>0.9246263952627232</v>
      </c>
      <c r="W260" s="38">
        <v>1</v>
      </c>
      <c r="X260" s="42">
        <v>45</v>
      </c>
    </row>
    <row r="261" spans="1:24" ht="12.75">
      <c r="A261" s="38">
        <f t="shared" si="112"/>
        <v>234</v>
      </c>
      <c r="B261" s="41" t="s">
        <v>467</v>
      </c>
      <c r="C261" s="41" t="s">
        <v>453</v>
      </c>
      <c r="D261" s="38">
        <v>1985</v>
      </c>
      <c r="E261" s="42">
        <v>564</v>
      </c>
      <c r="F261" s="42">
        <v>408</v>
      </c>
      <c r="G261" s="44">
        <f t="shared" si="127"/>
        <v>399.84</v>
      </c>
      <c r="H261" s="44">
        <f t="shared" si="132"/>
        <v>395.84159999999997</v>
      </c>
      <c r="I261" s="44">
        <f t="shared" si="132"/>
        <v>391.88318399999997</v>
      </c>
      <c r="J261" s="45">
        <f t="shared" si="128"/>
        <v>389.92376807999995</v>
      </c>
      <c r="K261" s="44">
        <f t="shared" si="129"/>
        <v>388.75399677575996</v>
      </c>
      <c r="L261" s="44">
        <f t="shared" si="130"/>
        <v>387.5877347854327</v>
      </c>
      <c r="M261" s="44">
        <f>SUM(L261*99.7)/100</f>
        <v>386.42497158107636</v>
      </c>
      <c r="N261" s="44">
        <f t="shared" si="117"/>
        <v>385.26569666633316</v>
      </c>
      <c r="O261" s="44">
        <f t="shared" si="118"/>
        <v>384.10989957633416</v>
      </c>
      <c r="P261" s="44">
        <f t="shared" si="119"/>
        <v>382.9575698776052</v>
      </c>
      <c r="Q261" s="44">
        <f t="shared" si="131"/>
        <v>382.9575698776052</v>
      </c>
      <c r="R261" s="44">
        <f t="shared" si="133"/>
        <v>381.80869716797235</v>
      </c>
      <c r="S261" s="44">
        <f t="shared" si="121"/>
        <v>380.66327107646845</v>
      </c>
      <c r="T261" s="44">
        <f t="shared" si="121"/>
        <v>379.5212812632391</v>
      </c>
      <c r="U261" s="44">
        <f t="shared" si="121"/>
        <v>378.3827174194494</v>
      </c>
      <c r="V261" s="44">
        <f t="shared" si="121"/>
        <v>377.24756926719107</v>
      </c>
      <c r="W261" s="38">
        <v>1</v>
      </c>
      <c r="X261" s="42">
        <v>260</v>
      </c>
    </row>
    <row r="262" spans="1:24" ht="12.75">
      <c r="A262" s="38"/>
      <c r="B262" s="46" t="s">
        <v>469</v>
      </c>
      <c r="C262" s="41"/>
      <c r="D262" s="38"/>
      <c r="E262" s="42"/>
      <c r="F262" s="42"/>
      <c r="G262" s="44">
        <f t="shared" si="127"/>
        <v>0</v>
      </c>
      <c r="H262" s="44"/>
      <c r="I262" s="44">
        <f aca="true" t="shared" si="134" ref="H262:I273">(H262*99)/100</f>
        <v>0</v>
      </c>
      <c r="J262" s="45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38"/>
      <c r="X262" s="41"/>
    </row>
    <row r="263" spans="1:24" ht="12.75">
      <c r="A263" s="38">
        <v>235</v>
      </c>
      <c r="B263" s="41" t="s">
        <v>470</v>
      </c>
      <c r="C263" s="41" t="s">
        <v>471</v>
      </c>
      <c r="D263" s="38">
        <v>1981</v>
      </c>
      <c r="E263" s="42">
        <v>350</v>
      </c>
      <c r="F263" s="42">
        <v>254</v>
      </c>
      <c r="G263" s="44">
        <f t="shared" si="127"/>
        <v>248.92</v>
      </c>
      <c r="H263" s="44">
        <f t="shared" si="134"/>
        <v>246.43079999999998</v>
      </c>
      <c r="I263" s="44">
        <f t="shared" si="134"/>
        <v>243.96649199999996</v>
      </c>
      <c r="J263" s="45">
        <f t="shared" si="128"/>
        <v>242.74665953999997</v>
      </c>
      <c r="K263" s="44">
        <f t="shared" si="129"/>
        <v>242.01841956137997</v>
      </c>
      <c r="L263" s="44">
        <f t="shared" si="130"/>
        <v>241.29236430269583</v>
      </c>
      <c r="M263" s="44">
        <f>SUM(L263*99.7)/100</f>
        <v>240.56848720978775</v>
      </c>
      <c r="N263" s="44">
        <f t="shared" si="117"/>
        <v>239.84678174815838</v>
      </c>
      <c r="O263" s="44">
        <f t="shared" si="118"/>
        <v>239.1272414029139</v>
      </c>
      <c r="P263" s="44">
        <f t="shared" si="119"/>
        <v>238.40985967870517</v>
      </c>
      <c r="Q263" s="44">
        <f t="shared" si="131"/>
        <v>238.40985967870517</v>
      </c>
      <c r="R263" s="44">
        <f aca="true" t="shared" si="135" ref="R263:R269">(Q263*99.7)/100</f>
        <v>237.69463009966904</v>
      </c>
      <c r="S263" s="44">
        <f t="shared" si="121"/>
        <v>236.98154620937004</v>
      </c>
      <c r="T263" s="44">
        <f t="shared" si="121"/>
        <v>236.27060157074192</v>
      </c>
      <c r="U263" s="44">
        <f t="shared" si="121"/>
        <v>235.56178976602968</v>
      </c>
      <c r="V263" s="44">
        <f t="shared" si="121"/>
        <v>234.85510439673158</v>
      </c>
      <c r="W263" s="38">
        <v>2</v>
      </c>
      <c r="X263" s="42">
        <v>2100</v>
      </c>
    </row>
    <row r="264" spans="1:24" ht="12.75">
      <c r="A264" s="38">
        <f t="shared" si="112"/>
        <v>236</v>
      </c>
      <c r="B264" s="41" t="s">
        <v>472</v>
      </c>
      <c r="C264" s="41" t="s">
        <v>452</v>
      </c>
      <c r="D264" s="38">
        <v>1981</v>
      </c>
      <c r="E264" s="42">
        <v>53</v>
      </c>
      <c r="F264" s="42">
        <v>22</v>
      </c>
      <c r="G264" s="44">
        <f t="shared" si="127"/>
        <v>21.56</v>
      </c>
      <c r="H264" s="44">
        <f t="shared" si="134"/>
        <v>21.3444</v>
      </c>
      <c r="I264" s="44">
        <f t="shared" si="134"/>
        <v>21.130956</v>
      </c>
      <c r="J264" s="45">
        <f t="shared" si="128"/>
        <v>21.025301220000003</v>
      </c>
      <c r="K264" s="44">
        <f t="shared" si="129"/>
        <v>20.962225316340003</v>
      </c>
      <c r="L264" s="44">
        <f t="shared" si="130"/>
        <v>20.899338640390983</v>
      </c>
      <c r="M264" s="44">
        <f>SUM(L264*99.7)/100</f>
        <v>20.83664062446981</v>
      </c>
      <c r="N264" s="44">
        <f t="shared" si="117"/>
        <v>20.7741307025964</v>
      </c>
      <c r="O264" s="44">
        <f t="shared" si="118"/>
        <v>20.71180831048861</v>
      </c>
      <c r="P264" s="44">
        <f t="shared" si="119"/>
        <v>20.64967288555715</v>
      </c>
      <c r="Q264" s="44">
        <f t="shared" si="131"/>
        <v>20.64967288555715</v>
      </c>
      <c r="R264" s="44">
        <f t="shared" si="135"/>
        <v>20.58772386690048</v>
      </c>
      <c r="S264" s="44">
        <f t="shared" si="121"/>
        <v>20.525960695299776</v>
      </c>
      <c r="T264" s="44">
        <f t="shared" si="121"/>
        <v>20.464382813213877</v>
      </c>
      <c r="U264" s="44">
        <f t="shared" si="121"/>
        <v>20.402989664774235</v>
      </c>
      <c r="V264" s="44">
        <f t="shared" si="121"/>
        <v>20.341780695779914</v>
      </c>
      <c r="W264" s="38">
        <v>1</v>
      </c>
      <c r="X264" s="42">
        <v>188</v>
      </c>
    </row>
    <row r="265" spans="1:24" ht="12.75">
      <c r="A265" s="38">
        <f t="shared" si="112"/>
        <v>237</v>
      </c>
      <c r="B265" s="41" t="s">
        <v>473</v>
      </c>
      <c r="C265" s="41" t="s">
        <v>452</v>
      </c>
      <c r="D265" s="38">
        <v>1981</v>
      </c>
      <c r="E265" s="42">
        <v>0</v>
      </c>
      <c r="F265" s="42">
        <v>0</v>
      </c>
      <c r="G265" s="44">
        <f t="shared" si="127"/>
        <v>0</v>
      </c>
      <c r="H265" s="44">
        <f t="shared" si="134"/>
        <v>0</v>
      </c>
      <c r="I265" s="44">
        <f t="shared" si="134"/>
        <v>0</v>
      </c>
      <c r="J265" s="45">
        <f t="shared" si="128"/>
        <v>0</v>
      </c>
      <c r="K265" s="44">
        <f t="shared" si="129"/>
        <v>0</v>
      </c>
      <c r="L265" s="44">
        <f t="shared" si="130"/>
        <v>0</v>
      </c>
      <c r="M265" s="44">
        <f t="shared" si="130"/>
        <v>0</v>
      </c>
      <c r="N265" s="44">
        <f t="shared" si="117"/>
        <v>0</v>
      </c>
      <c r="O265" s="44">
        <f t="shared" si="118"/>
        <v>0</v>
      </c>
      <c r="P265" s="44">
        <f t="shared" si="119"/>
        <v>0</v>
      </c>
      <c r="Q265" s="44">
        <f t="shared" si="131"/>
        <v>0</v>
      </c>
      <c r="R265" s="44">
        <f t="shared" si="135"/>
        <v>0</v>
      </c>
      <c r="S265" s="44">
        <f t="shared" si="121"/>
        <v>0</v>
      </c>
      <c r="T265" s="44">
        <f t="shared" si="121"/>
        <v>0</v>
      </c>
      <c r="U265" s="44">
        <f t="shared" si="121"/>
        <v>0</v>
      </c>
      <c r="V265" s="44">
        <f t="shared" si="121"/>
        <v>0</v>
      </c>
      <c r="W265" s="38"/>
      <c r="X265" s="42">
        <v>0</v>
      </c>
    </row>
    <row r="266" spans="1:24" ht="12.75">
      <c r="A266" s="38">
        <f t="shared" si="112"/>
        <v>238</v>
      </c>
      <c r="B266" s="41" t="s">
        <v>474</v>
      </c>
      <c r="C266" s="41" t="s">
        <v>475</v>
      </c>
      <c r="D266" s="38">
        <v>1994</v>
      </c>
      <c r="E266" s="42">
        <v>197</v>
      </c>
      <c r="F266" s="42">
        <v>158</v>
      </c>
      <c r="G266" s="44">
        <f t="shared" si="127"/>
        <v>154.84</v>
      </c>
      <c r="H266" s="44">
        <f t="shared" si="134"/>
        <v>153.2916</v>
      </c>
      <c r="I266" s="44">
        <f t="shared" si="134"/>
        <v>151.758684</v>
      </c>
      <c r="J266" s="45">
        <f t="shared" si="128"/>
        <v>150.99989058</v>
      </c>
      <c r="K266" s="44">
        <f t="shared" si="129"/>
        <v>150.54689090826002</v>
      </c>
      <c r="L266" s="44">
        <f t="shared" si="130"/>
        <v>150.09525023553525</v>
      </c>
      <c r="M266" s="44">
        <f t="shared" si="130"/>
        <v>149.64496448482865</v>
      </c>
      <c r="N266" s="44">
        <f t="shared" si="117"/>
        <v>149.19602959137418</v>
      </c>
      <c r="O266" s="44">
        <f t="shared" si="118"/>
        <v>148.74844150260006</v>
      </c>
      <c r="P266" s="44">
        <f t="shared" si="119"/>
        <v>148.30219617809226</v>
      </c>
      <c r="Q266" s="44">
        <f t="shared" si="131"/>
        <v>148.30219617809226</v>
      </c>
      <c r="R266" s="44">
        <f t="shared" si="135"/>
        <v>147.85728958955798</v>
      </c>
      <c r="S266" s="44">
        <f t="shared" si="121"/>
        <v>147.41371772078932</v>
      </c>
      <c r="T266" s="44">
        <f t="shared" si="121"/>
        <v>146.97147656762695</v>
      </c>
      <c r="U266" s="44">
        <f t="shared" si="121"/>
        <v>146.53056213792408</v>
      </c>
      <c r="V266" s="44">
        <f t="shared" si="121"/>
        <v>146.09097045151032</v>
      </c>
      <c r="W266" s="38">
        <v>1</v>
      </c>
      <c r="X266" s="42">
        <v>95</v>
      </c>
    </row>
    <row r="267" spans="1:24" ht="12.75">
      <c r="A267" s="38">
        <f t="shared" si="112"/>
        <v>239</v>
      </c>
      <c r="B267" s="41" t="s">
        <v>476</v>
      </c>
      <c r="C267" s="41" t="s">
        <v>477</v>
      </c>
      <c r="D267" s="38">
        <v>1994</v>
      </c>
      <c r="E267" s="42">
        <v>72</v>
      </c>
      <c r="F267" s="42">
        <v>58</v>
      </c>
      <c r="G267" s="44">
        <f t="shared" si="127"/>
        <v>56.84</v>
      </c>
      <c r="H267" s="44">
        <f t="shared" si="134"/>
        <v>56.27160000000001</v>
      </c>
      <c r="I267" s="44">
        <f t="shared" si="134"/>
        <v>55.708884000000005</v>
      </c>
      <c r="J267" s="45">
        <f t="shared" si="128"/>
        <v>55.43033958000001</v>
      </c>
      <c r="K267" s="44">
        <f t="shared" si="129"/>
        <v>55.264048561260005</v>
      </c>
      <c r="L267" s="44">
        <f t="shared" si="130"/>
        <v>55.09825641557622</v>
      </c>
      <c r="M267" s="44">
        <f aca="true" t="shared" si="136" ref="M267:P269">SUM(L267*99.7)/100</f>
        <v>54.932961646329495</v>
      </c>
      <c r="N267" s="44">
        <f t="shared" si="136"/>
        <v>54.76816276139051</v>
      </c>
      <c r="O267" s="44">
        <f t="shared" si="136"/>
        <v>54.60385827310634</v>
      </c>
      <c r="P267" s="44">
        <f t="shared" si="136"/>
        <v>54.44004669828703</v>
      </c>
      <c r="Q267" s="44">
        <f t="shared" si="131"/>
        <v>54.44004669828703</v>
      </c>
      <c r="R267" s="44">
        <f t="shared" si="135"/>
        <v>54.276726558192166</v>
      </c>
      <c r="S267" s="44">
        <f aca="true" t="shared" si="137" ref="S267:V269">(R267*99.7)/100</f>
        <v>54.113896378517595</v>
      </c>
      <c r="T267" s="44">
        <f t="shared" si="137"/>
        <v>53.95155468938205</v>
      </c>
      <c r="U267" s="44">
        <f t="shared" si="137"/>
        <v>53.789700025313905</v>
      </c>
      <c r="V267" s="44">
        <f t="shared" si="137"/>
        <v>53.62833092523797</v>
      </c>
      <c r="W267" s="38">
        <v>1</v>
      </c>
      <c r="X267" s="42">
        <v>45</v>
      </c>
    </row>
    <row r="268" spans="1:24" ht="12.75">
      <c r="A268" s="38">
        <f t="shared" si="112"/>
        <v>240</v>
      </c>
      <c r="B268" s="41" t="s">
        <v>478</v>
      </c>
      <c r="C268" s="41" t="s">
        <v>475</v>
      </c>
      <c r="D268" s="38">
        <v>1992</v>
      </c>
      <c r="E268" s="42">
        <v>23</v>
      </c>
      <c r="F268" s="42">
        <v>16</v>
      </c>
      <c r="G268" s="44">
        <f t="shared" si="127"/>
        <v>15.68</v>
      </c>
      <c r="H268" s="44">
        <f t="shared" si="134"/>
        <v>15.5232</v>
      </c>
      <c r="I268" s="44">
        <f t="shared" si="134"/>
        <v>15.367967999999998</v>
      </c>
      <c r="J268" s="45">
        <f t="shared" si="128"/>
        <v>15.291128159999998</v>
      </c>
      <c r="K268" s="44">
        <f t="shared" si="129"/>
        <v>15.245254775519998</v>
      </c>
      <c r="L268" s="44">
        <f t="shared" si="130"/>
        <v>15.199519011193438</v>
      </c>
      <c r="M268" s="44">
        <f t="shared" si="136"/>
        <v>15.15392045415986</v>
      </c>
      <c r="N268" s="44">
        <f t="shared" si="136"/>
        <v>15.108458692797381</v>
      </c>
      <c r="O268" s="44">
        <f t="shared" si="136"/>
        <v>15.063133316718988</v>
      </c>
      <c r="P268" s="44">
        <f t="shared" si="136"/>
        <v>15.017943916768832</v>
      </c>
      <c r="Q268" s="44">
        <f t="shared" si="131"/>
        <v>15.017943916768832</v>
      </c>
      <c r="R268" s="44">
        <f t="shared" si="135"/>
        <v>14.972890085018525</v>
      </c>
      <c r="S268" s="44">
        <f t="shared" si="137"/>
        <v>14.92797141476347</v>
      </c>
      <c r="T268" s="44">
        <f t="shared" si="137"/>
        <v>14.88318750051918</v>
      </c>
      <c r="U268" s="44">
        <f t="shared" si="137"/>
        <v>14.838537938017623</v>
      </c>
      <c r="V268" s="44">
        <f t="shared" si="137"/>
        <v>14.79402232420357</v>
      </c>
      <c r="W268" s="38">
        <v>1</v>
      </c>
      <c r="X268" s="42">
        <v>24</v>
      </c>
    </row>
    <row r="269" spans="1:24" ht="12.75">
      <c r="A269" s="38">
        <f t="shared" si="112"/>
        <v>241</v>
      </c>
      <c r="B269" s="41" t="s">
        <v>479</v>
      </c>
      <c r="C269" s="41" t="s">
        <v>452</v>
      </c>
      <c r="D269" s="38">
        <v>1989</v>
      </c>
      <c r="E269" s="42">
        <v>23</v>
      </c>
      <c r="F269" s="42">
        <v>15</v>
      </c>
      <c r="G269" s="44">
        <f t="shared" si="127"/>
        <v>14.7</v>
      </c>
      <c r="H269" s="44">
        <f t="shared" si="134"/>
        <v>14.552999999999999</v>
      </c>
      <c r="I269" s="44">
        <f t="shared" si="134"/>
        <v>14.407469999999998</v>
      </c>
      <c r="J269" s="45">
        <f t="shared" si="128"/>
        <v>14.335432649999998</v>
      </c>
      <c r="K269" s="44">
        <f t="shared" si="129"/>
        <v>14.292426352049997</v>
      </c>
      <c r="L269" s="44">
        <f t="shared" si="130"/>
        <v>14.249549072993847</v>
      </c>
      <c r="M269" s="44">
        <f t="shared" si="136"/>
        <v>14.206800425774865</v>
      </c>
      <c r="N269" s="44">
        <f t="shared" si="136"/>
        <v>14.164180024497542</v>
      </c>
      <c r="O269" s="44">
        <f t="shared" si="136"/>
        <v>14.121687484424049</v>
      </c>
      <c r="P269" s="44">
        <f t="shared" si="136"/>
        <v>14.079322421970778</v>
      </c>
      <c r="Q269" s="44">
        <f t="shared" si="131"/>
        <v>14.079322421970778</v>
      </c>
      <c r="R269" s="44">
        <f t="shared" si="135"/>
        <v>14.037084454704866</v>
      </c>
      <c r="S269" s="44">
        <f t="shared" si="137"/>
        <v>13.994973201340752</v>
      </c>
      <c r="T269" s="44">
        <f t="shared" si="137"/>
        <v>13.95298828173673</v>
      </c>
      <c r="U269" s="44">
        <f t="shared" si="137"/>
        <v>13.91112931689152</v>
      </c>
      <c r="V269" s="44">
        <f t="shared" si="137"/>
        <v>13.869395928940847</v>
      </c>
      <c r="W269" s="38">
        <v>1</v>
      </c>
      <c r="X269" s="42">
        <v>72</v>
      </c>
    </row>
    <row r="270" spans="1:24" ht="12.75">
      <c r="A270" s="38"/>
      <c r="B270" s="40" t="s">
        <v>480</v>
      </c>
      <c r="C270" s="41"/>
      <c r="D270" s="38"/>
      <c r="E270" s="42"/>
      <c r="F270" s="42"/>
      <c r="G270" s="44">
        <f t="shared" si="127"/>
        <v>0</v>
      </c>
      <c r="H270" s="44"/>
      <c r="I270" s="44"/>
      <c r="J270" s="45"/>
      <c r="K270" s="44">
        <f t="shared" si="129"/>
        <v>0</v>
      </c>
      <c r="L270" s="44">
        <f t="shared" si="130"/>
        <v>0</v>
      </c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38"/>
      <c r="X270" s="41"/>
    </row>
    <row r="271" spans="1:24" ht="12.75">
      <c r="A271" s="38">
        <v>242</v>
      </c>
      <c r="B271" s="41" t="s">
        <v>484</v>
      </c>
      <c r="C271" s="41" t="s">
        <v>485</v>
      </c>
      <c r="D271" s="38">
        <v>1984</v>
      </c>
      <c r="E271" s="42">
        <v>44</v>
      </c>
      <c r="F271" s="42">
        <v>21</v>
      </c>
      <c r="G271" s="44">
        <f t="shared" si="127"/>
        <v>20.58</v>
      </c>
      <c r="H271" s="44">
        <f t="shared" si="134"/>
        <v>20.3742</v>
      </c>
      <c r="I271" s="44">
        <f t="shared" si="134"/>
        <v>20.170458</v>
      </c>
      <c r="J271" s="45">
        <f t="shared" si="128"/>
        <v>20.06960571</v>
      </c>
      <c r="K271" s="44">
        <f t="shared" si="129"/>
        <v>20.00939689287</v>
      </c>
      <c r="L271" s="44">
        <f t="shared" si="130"/>
        <v>19.949368702191393</v>
      </c>
      <c r="M271" s="44">
        <f>SUM(L271*99.7)/100</f>
        <v>19.889520596084818</v>
      </c>
      <c r="N271" s="44">
        <f aca="true" t="shared" si="138" ref="N271:N313">SUM(M271*99.7)/100</f>
        <v>19.829852034296565</v>
      </c>
      <c r="O271" s="44">
        <f aca="true" t="shared" si="139" ref="O271:O313">SUM(N271*99.7)/100</f>
        <v>19.770362478193675</v>
      </c>
      <c r="P271" s="44">
        <f aca="true" t="shared" si="140" ref="P271:P313">SUM(O271*99.7)/100</f>
        <v>19.711051390759096</v>
      </c>
      <c r="Q271" s="44">
        <f t="shared" si="131"/>
        <v>19.711051390759096</v>
      </c>
      <c r="R271" s="44">
        <f aca="true" t="shared" si="141" ref="R271:R279">(Q271*99.7)/100</f>
        <v>19.65191823658682</v>
      </c>
      <c r="S271" s="44">
        <f aca="true" t="shared" si="142" ref="S271:V313">(R271*99.7)/100</f>
        <v>19.59296248187706</v>
      </c>
      <c r="T271" s="44">
        <f t="shared" si="142"/>
        <v>19.53418359443143</v>
      </c>
      <c r="U271" s="44">
        <f aca="true" t="shared" si="143" ref="U271:V278">(T271*99.7)/100</f>
        <v>19.475581043648134</v>
      </c>
      <c r="V271" s="44">
        <f t="shared" si="143"/>
        <v>19.41715430051719</v>
      </c>
      <c r="W271" s="38">
        <v>1</v>
      </c>
      <c r="X271" s="42">
        <v>30</v>
      </c>
    </row>
    <row r="272" spans="1:24" ht="12.75">
      <c r="A272" s="38">
        <f t="shared" si="112"/>
        <v>243</v>
      </c>
      <c r="B272" s="41" t="s">
        <v>486</v>
      </c>
      <c r="C272" s="41" t="s">
        <v>483</v>
      </c>
      <c r="D272" s="38">
        <v>1958</v>
      </c>
      <c r="E272" s="42">
        <v>127</v>
      </c>
      <c r="F272" s="42">
        <v>0</v>
      </c>
      <c r="G272" s="44">
        <f t="shared" si="127"/>
        <v>0</v>
      </c>
      <c r="H272" s="44">
        <f t="shared" si="134"/>
        <v>0</v>
      </c>
      <c r="I272" s="44">
        <f t="shared" si="134"/>
        <v>0</v>
      </c>
      <c r="J272" s="45">
        <f t="shared" si="128"/>
        <v>0</v>
      </c>
      <c r="K272" s="44">
        <f t="shared" si="129"/>
        <v>0</v>
      </c>
      <c r="L272" s="44">
        <f t="shared" si="130"/>
        <v>0</v>
      </c>
      <c r="M272" s="44">
        <f>SUM(L272*99.7)/100</f>
        <v>0</v>
      </c>
      <c r="N272" s="44">
        <f t="shared" si="138"/>
        <v>0</v>
      </c>
      <c r="O272" s="44">
        <f t="shared" si="139"/>
        <v>0</v>
      </c>
      <c r="P272" s="44">
        <f t="shared" si="140"/>
        <v>0</v>
      </c>
      <c r="Q272" s="44">
        <f t="shared" si="131"/>
        <v>0</v>
      </c>
      <c r="R272" s="44">
        <f t="shared" si="141"/>
        <v>0</v>
      </c>
      <c r="S272" s="44">
        <f t="shared" si="142"/>
        <v>0</v>
      </c>
      <c r="T272" s="44">
        <f t="shared" si="142"/>
        <v>0</v>
      </c>
      <c r="U272" s="44">
        <f t="shared" si="143"/>
        <v>0</v>
      </c>
      <c r="V272" s="44">
        <f t="shared" si="143"/>
        <v>0</v>
      </c>
      <c r="W272" s="38">
        <v>1</v>
      </c>
      <c r="X272" s="42">
        <v>50</v>
      </c>
    </row>
    <row r="273" spans="1:24" ht="12.75">
      <c r="A273" s="38">
        <f t="shared" si="112"/>
        <v>244</v>
      </c>
      <c r="B273" s="41" t="s">
        <v>487</v>
      </c>
      <c r="C273" s="41" t="s">
        <v>488</v>
      </c>
      <c r="D273" s="38">
        <v>1968</v>
      </c>
      <c r="E273" s="42">
        <v>71</v>
      </c>
      <c r="F273" s="42">
        <v>9</v>
      </c>
      <c r="G273" s="44">
        <f t="shared" si="127"/>
        <v>8.82</v>
      </c>
      <c r="H273" s="44">
        <f t="shared" si="134"/>
        <v>8.7318</v>
      </c>
      <c r="I273" s="44">
        <f t="shared" si="134"/>
        <v>8.644482</v>
      </c>
      <c r="J273" s="45">
        <f t="shared" si="128"/>
        <v>8.60125959</v>
      </c>
      <c r="K273" s="44">
        <f t="shared" si="129"/>
        <v>8.57545581123</v>
      </c>
      <c r="L273" s="44">
        <f t="shared" si="130"/>
        <v>8.549729443796311</v>
      </c>
      <c r="M273" s="44">
        <f>SUM(L273*99.7)/100</f>
        <v>8.524080255464922</v>
      </c>
      <c r="N273" s="44">
        <f t="shared" si="138"/>
        <v>8.498508014698528</v>
      </c>
      <c r="O273" s="44">
        <f t="shared" si="139"/>
        <v>8.473012490654433</v>
      </c>
      <c r="P273" s="44">
        <f t="shared" si="140"/>
        <v>8.44759345318247</v>
      </c>
      <c r="Q273" s="44">
        <f t="shared" si="131"/>
        <v>8.44759345318247</v>
      </c>
      <c r="R273" s="44">
        <f t="shared" si="141"/>
        <v>8.422250672822923</v>
      </c>
      <c r="S273" s="44">
        <f t="shared" si="142"/>
        <v>8.396983920804454</v>
      </c>
      <c r="T273" s="44">
        <f t="shared" si="142"/>
        <v>8.37179296904204</v>
      </c>
      <c r="U273" s="44">
        <f t="shared" si="143"/>
        <v>8.346677590134915</v>
      </c>
      <c r="V273" s="44">
        <f t="shared" si="143"/>
        <v>8.32163755736451</v>
      </c>
      <c r="W273" s="38">
        <v>1</v>
      </c>
      <c r="X273" s="42">
        <v>60</v>
      </c>
    </row>
    <row r="274" spans="1:24" ht="12.75">
      <c r="A274" s="38">
        <f t="shared" si="112"/>
        <v>245</v>
      </c>
      <c r="B274" s="41" t="s">
        <v>489</v>
      </c>
      <c r="C274" s="41" t="s">
        <v>481</v>
      </c>
      <c r="D274" s="38"/>
      <c r="E274" s="42">
        <v>0</v>
      </c>
      <c r="F274" s="42">
        <v>0</v>
      </c>
      <c r="G274" s="44">
        <f t="shared" si="127"/>
        <v>0</v>
      </c>
      <c r="H274" s="44">
        <f aca="true" t="shared" si="144" ref="H274:I278">(G274*99)/100</f>
        <v>0</v>
      </c>
      <c r="I274" s="44">
        <f t="shared" si="144"/>
        <v>0</v>
      </c>
      <c r="J274" s="45">
        <f t="shared" si="128"/>
        <v>0</v>
      </c>
      <c r="K274" s="44">
        <f t="shared" si="129"/>
        <v>0</v>
      </c>
      <c r="L274" s="44">
        <f t="shared" si="130"/>
        <v>0</v>
      </c>
      <c r="M274" s="44">
        <f t="shared" si="130"/>
        <v>0</v>
      </c>
      <c r="N274" s="44">
        <f t="shared" si="138"/>
        <v>0</v>
      </c>
      <c r="O274" s="44">
        <f t="shared" si="139"/>
        <v>0</v>
      </c>
      <c r="P274" s="44">
        <f t="shared" si="140"/>
        <v>0</v>
      </c>
      <c r="Q274" s="44">
        <f t="shared" si="131"/>
        <v>0</v>
      </c>
      <c r="R274" s="44">
        <f t="shared" si="141"/>
        <v>0</v>
      </c>
      <c r="S274" s="44">
        <f t="shared" si="142"/>
        <v>0</v>
      </c>
      <c r="T274" s="44">
        <f t="shared" si="142"/>
        <v>0</v>
      </c>
      <c r="U274" s="44">
        <f t="shared" si="143"/>
        <v>0</v>
      </c>
      <c r="V274" s="44">
        <f t="shared" si="143"/>
        <v>0</v>
      </c>
      <c r="W274" s="38"/>
      <c r="X274" s="42">
        <v>0</v>
      </c>
    </row>
    <row r="275" spans="1:24" ht="12.75">
      <c r="A275" s="38">
        <f t="shared" si="112"/>
        <v>246</v>
      </c>
      <c r="B275" s="41" t="s">
        <v>490</v>
      </c>
      <c r="C275" s="41" t="s">
        <v>481</v>
      </c>
      <c r="D275" s="38">
        <v>2001</v>
      </c>
      <c r="E275" s="42">
        <v>12068</v>
      </c>
      <c r="F275" s="42">
        <v>11163</v>
      </c>
      <c r="G275" s="44">
        <f t="shared" si="127"/>
        <v>10939.74</v>
      </c>
      <c r="H275" s="44">
        <f t="shared" si="144"/>
        <v>10830.3426</v>
      </c>
      <c r="I275" s="44">
        <f t="shared" si="144"/>
        <v>10722.039174</v>
      </c>
      <c r="J275" s="45">
        <f t="shared" si="128"/>
        <v>10668.42897813</v>
      </c>
      <c r="K275" s="44">
        <f t="shared" si="129"/>
        <v>10636.42369119561</v>
      </c>
      <c r="L275" s="44">
        <f t="shared" si="130"/>
        <v>10604.514420122025</v>
      </c>
      <c r="M275" s="44">
        <f t="shared" si="130"/>
        <v>10572.70087686166</v>
      </c>
      <c r="N275" s="44">
        <f t="shared" si="138"/>
        <v>10540.982774231075</v>
      </c>
      <c r="O275" s="44">
        <f t="shared" si="139"/>
        <v>10509.359825908383</v>
      </c>
      <c r="P275" s="44">
        <f t="shared" si="140"/>
        <v>10477.831746430658</v>
      </c>
      <c r="Q275" s="44">
        <f t="shared" si="131"/>
        <v>10477.831746430658</v>
      </c>
      <c r="R275" s="44">
        <f t="shared" si="141"/>
        <v>10446.398251191367</v>
      </c>
      <c r="S275" s="44">
        <f t="shared" si="142"/>
        <v>10415.059056437793</v>
      </c>
      <c r="T275" s="44">
        <f t="shared" si="142"/>
        <v>10383.813879268479</v>
      </c>
      <c r="U275" s="44">
        <f t="shared" si="143"/>
        <v>10352.662437630674</v>
      </c>
      <c r="V275" s="44">
        <f t="shared" si="143"/>
        <v>10321.604450317782</v>
      </c>
      <c r="W275" s="38">
        <v>2</v>
      </c>
      <c r="X275" s="42">
        <v>2175.25</v>
      </c>
    </row>
    <row r="276" spans="1:24" ht="12.75">
      <c r="A276" s="38">
        <f aca="true" t="shared" si="145" ref="A276:A339">SUM(A275+1)</f>
        <v>247</v>
      </c>
      <c r="B276" s="41" t="s">
        <v>491</v>
      </c>
      <c r="C276" s="41" t="s">
        <v>481</v>
      </c>
      <c r="D276" s="38">
        <v>1981</v>
      </c>
      <c r="E276" s="42">
        <v>10</v>
      </c>
      <c r="F276" s="42">
        <v>6</v>
      </c>
      <c r="G276" s="44">
        <f t="shared" si="127"/>
        <v>5.88</v>
      </c>
      <c r="H276" s="44">
        <f t="shared" si="144"/>
        <v>5.8212</v>
      </c>
      <c r="I276" s="44">
        <f t="shared" si="144"/>
        <v>5.762988</v>
      </c>
      <c r="J276" s="45">
        <f t="shared" si="128"/>
        <v>5.734173060000001</v>
      </c>
      <c r="K276" s="44">
        <f t="shared" si="129"/>
        <v>5.716970540820001</v>
      </c>
      <c r="L276" s="44">
        <f t="shared" si="130"/>
        <v>5.699819629197541</v>
      </c>
      <c r="M276" s="44">
        <f>SUM(L276*99.7)/100</f>
        <v>5.682720170309949</v>
      </c>
      <c r="N276" s="44">
        <f t="shared" si="138"/>
        <v>5.665672009799019</v>
      </c>
      <c r="O276" s="44">
        <f t="shared" si="139"/>
        <v>5.648674993769622</v>
      </c>
      <c r="P276" s="44">
        <f t="shared" si="140"/>
        <v>5.631728968788313</v>
      </c>
      <c r="Q276" s="44">
        <f t="shared" si="131"/>
        <v>5.631728968788313</v>
      </c>
      <c r="R276" s="44">
        <f t="shared" si="141"/>
        <v>5.6148337818819485</v>
      </c>
      <c r="S276" s="44">
        <f t="shared" si="142"/>
        <v>5.597989280536304</v>
      </c>
      <c r="T276" s="44">
        <f t="shared" si="142"/>
        <v>5.581195312694694</v>
      </c>
      <c r="U276" s="44">
        <f t="shared" si="143"/>
        <v>5.5644517267566105</v>
      </c>
      <c r="V276" s="44">
        <f t="shared" si="143"/>
        <v>5.547758371576341</v>
      </c>
      <c r="W276" s="38">
        <v>1</v>
      </c>
      <c r="X276" s="42">
        <v>30</v>
      </c>
    </row>
    <row r="277" spans="1:24" ht="12.75">
      <c r="A277" s="38">
        <f t="shared" si="145"/>
        <v>248</v>
      </c>
      <c r="B277" s="41" t="s">
        <v>492</v>
      </c>
      <c r="C277" s="41" t="s">
        <v>481</v>
      </c>
      <c r="D277" s="38">
        <v>1982</v>
      </c>
      <c r="E277" s="42">
        <v>22</v>
      </c>
      <c r="F277" s="42">
        <v>13</v>
      </c>
      <c r="G277" s="44">
        <f t="shared" si="127"/>
        <v>12.74</v>
      </c>
      <c r="H277" s="44">
        <f t="shared" si="144"/>
        <v>12.6126</v>
      </c>
      <c r="I277" s="44">
        <f t="shared" si="144"/>
        <v>12.486474000000001</v>
      </c>
      <c r="J277" s="45">
        <f t="shared" si="128"/>
        <v>12.424041630000001</v>
      </c>
      <c r="K277" s="44">
        <f t="shared" si="129"/>
        <v>12.386769505110001</v>
      </c>
      <c r="L277" s="44">
        <f t="shared" si="130"/>
        <v>12.349609196594672</v>
      </c>
      <c r="M277" s="44">
        <f>SUM(L277*99.7)/100</f>
        <v>12.312560369004888</v>
      </c>
      <c r="N277" s="44">
        <f t="shared" si="138"/>
        <v>12.275622687897874</v>
      </c>
      <c r="O277" s="44">
        <f t="shared" si="139"/>
        <v>12.23879581983418</v>
      </c>
      <c r="P277" s="44">
        <f t="shared" si="140"/>
        <v>12.202079432374678</v>
      </c>
      <c r="Q277" s="44">
        <f t="shared" si="131"/>
        <v>12.202079432374678</v>
      </c>
      <c r="R277" s="44">
        <f t="shared" si="141"/>
        <v>12.165473194077554</v>
      </c>
      <c r="S277" s="44">
        <f t="shared" si="142"/>
        <v>12.128976774495323</v>
      </c>
      <c r="T277" s="44">
        <f t="shared" si="142"/>
        <v>12.092589844171837</v>
      </c>
      <c r="U277" s="44">
        <f t="shared" si="143"/>
        <v>12.056312074639322</v>
      </c>
      <c r="V277" s="44">
        <f t="shared" si="143"/>
        <v>12.020143138415406</v>
      </c>
      <c r="W277" s="38">
        <v>1</v>
      </c>
      <c r="X277" s="42">
        <v>14</v>
      </c>
    </row>
    <row r="278" spans="1:24" ht="12.75">
      <c r="A278" s="38">
        <f t="shared" si="145"/>
        <v>249</v>
      </c>
      <c r="B278" s="41" t="s">
        <v>493</v>
      </c>
      <c r="C278" s="41" t="s">
        <v>481</v>
      </c>
      <c r="D278" s="38">
        <v>1983</v>
      </c>
      <c r="E278" s="42">
        <v>200</v>
      </c>
      <c r="F278" s="42">
        <v>95</v>
      </c>
      <c r="G278" s="44">
        <f t="shared" si="127"/>
        <v>93.1</v>
      </c>
      <c r="H278" s="44">
        <f t="shared" si="144"/>
        <v>92.169</v>
      </c>
      <c r="I278" s="44">
        <f t="shared" si="144"/>
        <v>91.24731</v>
      </c>
      <c r="J278" s="45">
        <f t="shared" si="128"/>
        <v>90.79107345</v>
      </c>
      <c r="K278" s="44">
        <f t="shared" si="129"/>
        <v>90.51870022965001</v>
      </c>
      <c r="L278" s="44">
        <f t="shared" si="130"/>
        <v>90.24714412896107</v>
      </c>
      <c r="M278" s="44">
        <f>SUM(L278*99.7)/100</f>
        <v>89.97640269657418</v>
      </c>
      <c r="N278" s="44">
        <f t="shared" si="138"/>
        <v>89.70647348848446</v>
      </c>
      <c r="O278" s="44">
        <f t="shared" si="139"/>
        <v>89.43735406801902</v>
      </c>
      <c r="P278" s="44">
        <f t="shared" si="140"/>
        <v>89.16904200581497</v>
      </c>
      <c r="Q278" s="44">
        <f t="shared" si="131"/>
        <v>89.16904200581497</v>
      </c>
      <c r="R278" s="44">
        <f t="shared" si="141"/>
        <v>88.90153487979752</v>
      </c>
      <c r="S278" s="44">
        <f t="shared" si="142"/>
        <v>88.63483027515812</v>
      </c>
      <c r="T278" s="44">
        <f t="shared" si="142"/>
        <v>88.36892578433266</v>
      </c>
      <c r="U278" s="44">
        <f t="shared" si="143"/>
        <v>88.10381900697966</v>
      </c>
      <c r="V278" s="44">
        <f t="shared" si="143"/>
        <v>87.83950754995873</v>
      </c>
      <c r="W278" s="38">
        <v>1</v>
      </c>
      <c r="X278" s="42">
        <v>86</v>
      </c>
    </row>
    <row r="279" spans="1:24" ht="12.75">
      <c r="A279" s="38">
        <f t="shared" si="145"/>
        <v>250</v>
      </c>
      <c r="B279" s="41" t="s">
        <v>494</v>
      </c>
      <c r="C279" s="41" t="s">
        <v>482</v>
      </c>
      <c r="D279" s="38">
        <v>1999</v>
      </c>
      <c r="E279" s="42">
        <v>1389</v>
      </c>
      <c r="F279" s="42">
        <v>1181</v>
      </c>
      <c r="G279" s="44">
        <f t="shared" si="127"/>
        <v>1157.38</v>
      </c>
      <c r="H279" s="44">
        <f>(G279*99)/100</f>
        <v>1145.8062</v>
      </c>
      <c r="I279" s="44">
        <f>(H279*99)/100</f>
        <v>1134.348138</v>
      </c>
      <c r="J279" s="45">
        <f t="shared" si="128"/>
        <v>1128.67639731</v>
      </c>
      <c r="K279" s="44">
        <f t="shared" si="129"/>
        <v>1125.29036811807</v>
      </c>
      <c r="L279" s="44">
        <f t="shared" si="130"/>
        <v>1121.9144970137158</v>
      </c>
      <c r="M279" s="44">
        <f t="shared" si="130"/>
        <v>1118.5487535226746</v>
      </c>
      <c r="N279" s="44">
        <f t="shared" si="138"/>
        <v>1115.1931072621067</v>
      </c>
      <c r="O279" s="44">
        <f t="shared" si="139"/>
        <v>1111.8475279403203</v>
      </c>
      <c r="P279" s="44">
        <f t="shared" si="140"/>
        <v>1108.5119853564993</v>
      </c>
      <c r="Q279" s="44">
        <f t="shared" si="131"/>
        <v>1108.5119853564993</v>
      </c>
      <c r="R279" s="44">
        <f t="shared" si="141"/>
        <v>1105.1864494004299</v>
      </c>
      <c r="S279" s="44">
        <f t="shared" si="142"/>
        <v>1101.8708900522286</v>
      </c>
      <c r="T279" s="44">
        <f t="shared" si="142"/>
        <v>1098.565277382072</v>
      </c>
      <c r="U279" s="44">
        <f t="shared" si="142"/>
        <v>1095.269581549926</v>
      </c>
      <c r="V279" s="44">
        <f t="shared" si="142"/>
        <v>1091.9837728052762</v>
      </c>
      <c r="W279" s="38">
        <v>1</v>
      </c>
      <c r="X279" s="42">
        <v>144</v>
      </c>
    </row>
    <row r="280" spans="1:24" ht="12.75">
      <c r="A280" s="38"/>
      <c r="B280" s="40" t="s">
        <v>495</v>
      </c>
      <c r="C280" s="41"/>
      <c r="D280" s="38"/>
      <c r="E280" s="42"/>
      <c r="F280" s="42"/>
      <c r="G280" s="44">
        <f t="shared" si="127"/>
        <v>0</v>
      </c>
      <c r="H280" s="44"/>
      <c r="I280" s="44"/>
      <c r="J280" s="45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38"/>
      <c r="X280" s="41"/>
    </row>
    <row r="281" spans="1:24" ht="12.75">
      <c r="A281" s="38">
        <v>251</v>
      </c>
      <c r="B281" s="41" t="s">
        <v>496</v>
      </c>
      <c r="C281" s="41" t="s">
        <v>497</v>
      </c>
      <c r="D281" s="38">
        <v>1944</v>
      </c>
      <c r="E281" s="42">
        <v>658</v>
      </c>
      <c r="F281" s="42">
        <v>0</v>
      </c>
      <c r="G281" s="44">
        <f t="shared" si="127"/>
        <v>0</v>
      </c>
      <c r="H281" s="44">
        <f aca="true" t="shared" si="146" ref="H281:I291">(G281*99)/100</f>
        <v>0</v>
      </c>
      <c r="I281" s="44">
        <f>(H281*99)/100</f>
        <v>0</v>
      </c>
      <c r="J281" s="45">
        <f t="shared" si="128"/>
        <v>0</v>
      </c>
      <c r="K281" s="44">
        <f t="shared" si="129"/>
        <v>0</v>
      </c>
      <c r="L281" s="44">
        <f t="shared" si="130"/>
        <v>0</v>
      </c>
      <c r="M281" s="44">
        <f>SUM(L281*99.7)/100</f>
        <v>0</v>
      </c>
      <c r="N281" s="44">
        <f t="shared" si="138"/>
        <v>0</v>
      </c>
      <c r="O281" s="44">
        <f t="shared" si="139"/>
        <v>0</v>
      </c>
      <c r="P281" s="44">
        <f t="shared" si="140"/>
        <v>0</v>
      </c>
      <c r="Q281" s="44">
        <f t="shared" si="131"/>
        <v>0</v>
      </c>
      <c r="R281" s="44">
        <f aca="true" t="shared" si="147" ref="R281:R291">(Q281*99.7)/100</f>
        <v>0</v>
      </c>
      <c r="S281" s="44">
        <f t="shared" si="142"/>
        <v>0</v>
      </c>
      <c r="T281" s="44">
        <f t="shared" si="142"/>
        <v>0</v>
      </c>
      <c r="U281" s="44">
        <f t="shared" si="142"/>
        <v>0</v>
      </c>
      <c r="V281" s="44">
        <f t="shared" si="142"/>
        <v>0</v>
      </c>
      <c r="W281" s="38">
        <v>1</v>
      </c>
      <c r="X281" s="42">
        <v>340</v>
      </c>
    </row>
    <row r="282" spans="1:24" ht="12.75">
      <c r="A282" s="38">
        <f t="shared" si="145"/>
        <v>252</v>
      </c>
      <c r="B282" s="41" t="s">
        <v>498</v>
      </c>
      <c r="C282" s="41" t="s">
        <v>499</v>
      </c>
      <c r="D282" s="38">
        <v>1943</v>
      </c>
      <c r="E282" s="42">
        <v>154</v>
      </c>
      <c r="F282" s="42">
        <v>0</v>
      </c>
      <c r="G282" s="44">
        <f t="shared" si="127"/>
        <v>0</v>
      </c>
      <c r="H282" s="44">
        <f t="shared" si="146"/>
        <v>0</v>
      </c>
      <c r="I282" s="44">
        <f>(H282*99)/100</f>
        <v>0</v>
      </c>
      <c r="J282" s="45">
        <f t="shared" si="128"/>
        <v>0</v>
      </c>
      <c r="K282" s="44">
        <f t="shared" si="129"/>
        <v>0</v>
      </c>
      <c r="L282" s="44">
        <f t="shared" si="130"/>
        <v>0</v>
      </c>
      <c r="M282" s="44">
        <f>SUM(L282*99.7)/100</f>
        <v>0</v>
      </c>
      <c r="N282" s="44">
        <f t="shared" si="138"/>
        <v>0</v>
      </c>
      <c r="O282" s="44">
        <f t="shared" si="139"/>
        <v>0</v>
      </c>
      <c r="P282" s="44">
        <f t="shared" si="140"/>
        <v>0</v>
      </c>
      <c r="Q282" s="44">
        <f t="shared" si="131"/>
        <v>0</v>
      </c>
      <c r="R282" s="44">
        <f t="shared" si="147"/>
        <v>0</v>
      </c>
      <c r="S282" s="44">
        <f t="shared" si="142"/>
        <v>0</v>
      </c>
      <c r="T282" s="44">
        <f t="shared" si="142"/>
        <v>0</v>
      </c>
      <c r="U282" s="44">
        <f t="shared" si="142"/>
        <v>0</v>
      </c>
      <c r="V282" s="44">
        <f t="shared" si="142"/>
        <v>0</v>
      </c>
      <c r="W282" s="38">
        <v>1</v>
      </c>
      <c r="X282" s="42">
        <v>264</v>
      </c>
    </row>
    <row r="283" spans="1:24" ht="12.75">
      <c r="A283" s="38">
        <f t="shared" si="145"/>
        <v>253</v>
      </c>
      <c r="B283" s="41" t="s">
        <v>500</v>
      </c>
      <c r="C283" s="41" t="s">
        <v>499</v>
      </c>
      <c r="D283" s="38">
        <v>1944</v>
      </c>
      <c r="E283" s="42">
        <v>459</v>
      </c>
      <c r="F283" s="42">
        <v>0</v>
      </c>
      <c r="G283" s="44">
        <f t="shared" si="127"/>
        <v>0</v>
      </c>
      <c r="H283" s="44">
        <f t="shared" si="146"/>
        <v>0</v>
      </c>
      <c r="I283" s="44">
        <f t="shared" si="146"/>
        <v>0</v>
      </c>
      <c r="J283" s="45">
        <f t="shared" si="128"/>
        <v>0</v>
      </c>
      <c r="K283" s="44">
        <f t="shared" si="129"/>
        <v>0</v>
      </c>
      <c r="L283" s="44">
        <f t="shared" si="130"/>
        <v>0</v>
      </c>
      <c r="M283" s="44">
        <f>SUM(L283*99.7)/100</f>
        <v>0</v>
      </c>
      <c r="N283" s="44">
        <f t="shared" si="138"/>
        <v>0</v>
      </c>
      <c r="O283" s="44">
        <f t="shared" si="139"/>
        <v>0</v>
      </c>
      <c r="P283" s="44">
        <f t="shared" si="140"/>
        <v>0</v>
      </c>
      <c r="Q283" s="44">
        <f t="shared" si="131"/>
        <v>0</v>
      </c>
      <c r="R283" s="44">
        <f t="shared" si="147"/>
        <v>0</v>
      </c>
      <c r="S283" s="44">
        <f t="shared" si="142"/>
        <v>0</v>
      </c>
      <c r="T283" s="44">
        <f t="shared" si="142"/>
        <v>0</v>
      </c>
      <c r="U283" s="44">
        <f t="shared" si="142"/>
        <v>0</v>
      </c>
      <c r="V283" s="44">
        <f t="shared" si="142"/>
        <v>0</v>
      </c>
      <c r="W283" s="38">
        <v>1</v>
      </c>
      <c r="X283" s="42">
        <v>100</v>
      </c>
    </row>
    <row r="284" spans="1:24" ht="12.75">
      <c r="A284" s="38">
        <f t="shared" si="145"/>
        <v>254</v>
      </c>
      <c r="B284" s="41" t="s">
        <v>166</v>
      </c>
      <c r="C284" s="41" t="s">
        <v>165</v>
      </c>
      <c r="D284" s="38">
        <v>1981</v>
      </c>
      <c r="E284" s="42">
        <v>196</v>
      </c>
      <c r="F284" s="42">
        <v>104</v>
      </c>
      <c r="G284" s="44">
        <f t="shared" si="127"/>
        <v>101.92</v>
      </c>
      <c r="H284" s="44">
        <f t="shared" si="146"/>
        <v>100.9008</v>
      </c>
      <c r="I284" s="44">
        <f t="shared" si="146"/>
        <v>99.89179200000001</v>
      </c>
      <c r="J284" s="45">
        <f t="shared" si="128"/>
        <v>99.39233304000001</v>
      </c>
      <c r="K284" s="44">
        <f t="shared" si="129"/>
        <v>99.09415604088001</v>
      </c>
      <c r="L284" s="44">
        <f t="shared" si="130"/>
        <v>98.79687357275738</v>
      </c>
      <c r="M284" s="44">
        <f t="shared" si="130"/>
        <v>98.5004829520391</v>
      </c>
      <c r="N284" s="44">
        <f t="shared" si="138"/>
        <v>98.20498150318299</v>
      </c>
      <c r="O284" s="44">
        <f t="shared" si="139"/>
        <v>97.91036655867345</v>
      </c>
      <c r="P284" s="44">
        <f t="shared" si="140"/>
        <v>97.61663545899742</v>
      </c>
      <c r="Q284" s="44">
        <f t="shared" si="131"/>
        <v>97.61663545899742</v>
      </c>
      <c r="R284" s="44">
        <f t="shared" si="147"/>
        <v>97.32378555262044</v>
      </c>
      <c r="S284" s="44">
        <f t="shared" si="142"/>
        <v>97.03181419596258</v>
      </c>
      <c r="T284" s="44">
        <f t="shared" si="142"/>
        <v>96.7407187533747</v>
      </c>
      <c r="U284" s="44">
        <f t="shared" si="142"/>
        <v>96.45049659711458</v>
      </c>
      <c r="V284" s="44">
        <f t="shared" si="142"/>
        <v>96.16114510732325</v>
      </c>
      <c r="W284" s="38">
        <v>1</v>
      </c>
      <c r="X284" s="42">
        <v>63</v>
      </c>
    </row>
    <row r="285" spans="1:24" ht="12.75">
      <c r="A285" s="38">
        <f t="shared" si="145"/>
        <v>255</v>
      </c>
      <c r="B285" s="41" t="s">
        <v>501</v>
      </c>
      <c r="C285" s="41" t="s">
        <v>499</v>
      </c>
      <c r="D285" s="38">
        <v>1943</v>
      </c>
      <c r="E285" s="42">
        <v>71</v>
      </c>
      <c r="F285" s="42">
        <v>0</v>
      </c>
      <c r="G285" s="44">
        <f t="shared" si="127"/>
        <v>0</v>
      </c>
      <c r="H285" s="44">
        <f t="shared" si="146"/>
        <v>0</v>
      </c>
      <c r="I285" s="44">
        <f t="shared" si="146"/>
        <v>0</v>
      </c>
      <c r="J285" s="45">
        <f t="shared" si="128"/>
        <v>0</v>
      </c>
      <c r="K285" s="44">
        <f t="shared" si="129"/>
        <v>0</v>
      </c>
      <c r="L285" s="44">
        <f t="shared" si="130"/>
        <v>0</v>
      </c>
      <c r="M285" s="44">
        <f>SUM(L285*99.7)/100</f>
        <v>0</v>
      </c>
      <c r="N285" s="44">
        <f t="shared" si="138"/>
        <v>0</v>
      </c>
      <c r="O285" s="44">
        <f t="shared" si="139"/>
        <v>0</v>
      </c>
      <c r="P285" s="44">
        <f t="shared" si="140"/>
        <v>0</v>
      </c>
      <c r="Q285" s="44">
        <f t="shared" si="131"/>
        <v>0</v>
      </c>
      <c r="R285" s="44">
        <f t="shared" si="147"/>
        <v>0</v>
      </c>
      <c r="S285" s="44">
        <f t="shared" si="142"/>
        <v>0</v>
      </c>
      <c r="T285" s="44">
        <f t="shared" si="142"/>
        <v>0</v>
      </c>
      <c r="U285" s="44">
        <f t="shared" si="142"/>
        <v>0</v>
      </c>
      <c r="V285" s="44">
        <f t="shared" si="142"/>
        <v>0</v>
      </c>
      <c r="W285" s="38">
        <v>1</v>
      </c>
      <c r="X285" s="42">
        <v>60</v>
      </c>
    </row>
    <row r="286" spans="1:24" ht="12.75">
      <c r="A286" s="38">
        <f t="shared" si="145"/>
        <v>256</v>
      </c>
      <c r="B286" s="41" t="s">
        <v>502</v>
      </c>
      <c r="C286" s="41" t="s">
        <v>499</v>
      </c>
      <c r="D286" s="38">
        <v>1943</v>
      </c>
      <c r="E286" s="42">
        <v>22</v>
      </c>
      <c r="F286" s="42">
        <v>0</v>
      </c>
      <c r="G286" s="44">
        <f t="shared" si="127"/>
        <v>0</v>
      </c>
      <c r="H286" s="44">
        <f t="shared" si="146"/>
        <v>0</v>
      </c>
      <c r="I286" s="44">
        <f t="shared" si="146"/>
        <v>0</v>
      </c>
      <c r="J286" s="45">
        <f t="shared" si="128"/>
        <v>0</v>
      </c>
      <c r="K286" s="44">
        <f t="shared" si="129"/>
        <v>0</v>
      </c>
      <c r="L286" s="44">
        <f t="shared" si="130"/>
        <v>0</v>
      </c>
      <c r="M286" s="44">
        <f>SUM(L286*99.7)/100</f>
        <v>0</v>
      </c>
      <c r="N286" s="44">
        <f t="shared" si="138"/>
        <v>0</v>
      </c>
      <c r="O286" s="44">
        <f t="shared" si="139"/>
        <v>0</v>
      </c>
      <c r="P286" s="44">
        <f t="shared" si="140"/>
        <v>0</v>
      </c>
      <c r="Q286" s="44">
        <f t="shared" si="131"/>
        <v>0</v>
      </c>
      <c r="R286" s="44">
        <f t="shared" si="147"/>
        <v>0</v>
      </c>
      <c r="S286" s="44">
        <f t="shared" si="142"/>
        <v>0</v>
      </c>
      <c r="T286" s="44">
        <f t="shared" si="142"/>
        <v>0</v>
      </c>
      <c r="U286" s="44">
        <f t="shared" si="142"/>
        <v>0</v>
      </c>
      <c r="V286" s="44">
        <f t="shared" si="142"/>
        <v>0</v>
      </c>
      <c r="W286" s="38">
        <v>1</v>
      </c>
      <c r="X286" s="42">
        <v>120</v>
      </c>
    </row>
    <row r="287" spans="1:24" ht="12.75">
      <c r="A287" s="38">
        <f t="shared" si="145"/>
        <v>257</v>
      </c>
      <c r="B287" s="41" t="s">
        <v>503</v>
      </c>
      <c r="C287" s="41" t="s">
        <v>504</v>
      </c>
      <c r="D287" s="38">
        <v>1943</v>
      </c>
      <c r="E287" s="42">
        <v>8</v>
      </c>
      <c r="F287" s="42">
        <v>0</v>
      </c>
      <c r="G287" s="44">
        <f t="shared" si="127"/>
        <v>0</v>
      </c>
      <c r="H287" s="44">
        <f t="shared" si="146"/>
        <v>0</v>
      </c>
      <c r="I287" s="44">
        <f t="shared" si="146"/>
        <v>0</v>
      </c>
      <c r="J287" s="45">
        <f t="shared" si="128"/>
        <v>0</v>
      </c>
      <c r="K287" s="44">
        <f t="shared" si="129"/>
        <v>0</v>
      </c>
      <c r="L287" s="44">
        <f t="shared" si="130"/>
        <v>0</v>
      </c>
      <c r="M287" s="44">
        <f>SUM(L287*99.7)/100</f>
        <v>0</v>
      </c>
      <c r="N287" s="44">
        <f t="shared" si="138"/>
        <v>0</v>
      </c>
      <c r="O287" s="44">
        <f t="shared" si="139"/>
        <v>0</v>
      </c>
      <c r="P287" s="44">
        <f t="shared" si="140"/>
        <v>0</v>
      </c>
      <c r="Q287" s="44">
        <f t="shared" si="131"/>
        <v>0</v>
      </c>
      <c r="R287" s="44">
        <f t="shared" si="147"/>
        <v>0</v>
      </c>
      <c r="S287" s="44">
        <f t="shared" si="142"/>
        <v>0</v>
      </c>
      <c r="T287" s="44">
        <f t="shared" si="142"/>
        <v>0</v>
      </c>
      <c r="U287" s="44">
        <f t="shared" si="142"/>
        <v>0</v>
      </c>
      <c r="V287" s="44">
        <f t="shared" si="142"/>
        <v>0</v>
      </c>
      <c r="W287" s="38">
        <v>1</v>
      </c>
      <c r="X287" s="42">
        <v>9</v>
      </c>
    </row>
    <row r="288" spans="1:24" ht="12.75">
      <c r="A288" s="38">
        <f t="shared" si="145"/>
        <v>258</v>
      </c>
      <c r="B288" s="41" t="s">
        <v>503</v>
      </c>
      <c r="C288" s="41" t="s">
        <v>504</v>
      </c>
      <c r="D288" s="38">
        <v>1943</v>
      </c>
      <c r="E288" s="42">
        <v>6</v>
      </c>
      <c r="F288" s="42">
        <v>0</v>
      </c>
      <c r="G288" s="44">
        <f t="shared" si="127"/>
        <v>0</v>
      </c>
      <c r="H288" s="44">
        <f t="shared" si="146"/>
        <v>0</v>
      </c>
      <c r="I288" s="44">
        <f t="shared" si="146"/>
        <v>0</v>
      </c>
      <c r="J288" s="45">
        <f t="shared" si="128"/>
        <v>0</v>
      </c>
      <c r="K288" s="44">
        <f t="shared" si="129"/>
        <v>0</v>
      </c>
      <c r="L288" s="44">
        <f t="shared" si="130"/>
        <v>0</v>
      </c>
      <c r="M288" s="44">
        <f>SUM(L288*99.7)/100</f>
        <v>0</v>
      </c>
      <c r="N288" s="44">
        <f t="shared" si="138"/>
        <v>0</v>
      </c>
      <c r="O288" s="44">
        <f t="shared" si="139"/>
        <v>0</v>
      </c>
      <c r="P288" s="44">
        <f t="shared" si="140"/>
        <v>0</v>
      </c>
      <c r="Q288" s="44">
        <f t="shared" si="131"/>
        <v>0</v>
      </c>
      <c r="R288" s="44">
        <f t="shared" si="147"/>
        <v>0</v>
      </c>
      <c r="S288" s="44">
        <f t="shared" si="142"/>
        <v>0</v>
      </c>
      <c r="T288" s="44">
        <f t="shared" si="142"/>
        <v>0</v>
      </c>
      <c r="U288" s="44">
        <f t="shared" si="142"/>
        <v>0</v>
      </c>
      <c r="V288" s="44">
        <f t="shared" si="142"/>
        <v>0</v>
      </c>
      <c r="W288" s="38">
        <v>1</v>
      </c>
      <c r="X288" s="42">
        <v>9</v>
      </c>
    </row>
    <row r="289" spans="1:24" ht="12.75">
      <c r="A289" s="38">
        <f t="shared" si="145"/>
        <v>259</v>
      </c>
      <c r="B289" s="41" t="s">
        <v>505</v>
      </c>
      <c r="C289" s="41" t="s">
        <v>499</v>
      </c>
      <c r="D289" s="38">
        <v>1979</v>
      </c>
      <c r="E289" s="42">
        <v>19</v>
      </c>
      <c r="F289" s="42">
        <v>0</v>
      </c>
      <c r="G289" s="44">
        <f t="shared" si="127"/>
        <v>0</v>
      </c>
      <c r="H289" s="44">
        <f t="shared" si="146"/>
        <v>0</v>
      </c>
      <c r="I289" s="44">
        <f t="shared" si="146"/>
        <v>0</v>
      </c>
      <c r="J289" s="45">
        <f t="shared" si="128"/>
        <v>0</v>
      </c>
      <c r="K289" s="44">
        <f t="shared" si="129"/>
        <v>0</v>
      </c>
      <c r="L289" s="44">
        <f t="shared" si="130"/>
        <v>0</v>
      </c>
      <c r="M289" s="44">
        <f t="shared" si="130"/>
        <v>0</v>
      </c>
      <c r="N289" s="44">
        <f t="shared" si="138"/>
        <v>0</v>
      </c>
      <c r="O289" s="44">
        <f t="shared" si="139"/>
        <v>0</v>
      </c>
      <c r="P289" s="44">
        <f t="shared" si="140"/>
        <v>0</v>
      </c>
      <c r="Q289" s="44">
        <f t="shared" si="131"/>
        <v>0</v>
      </c>
      <c r="R289" s="44">
        <f t="shared" si="147"/>
        <v>0</v>
      </c>
      <c r="S289" s="44">
        <f t="shared" si="142"/>
        <v>0</v>
      </c>
      <c r="T289" s="44">
        <f t="shared" si="142"/>
        <v>0</v>
      </c>
      <c r="U289" s="44">
        <f t="shared" si="142"/>
        <v>0</v>
      </c>
      <c r="V289" s="44">
        <f t="shared" si="142"/>
        <v>0</v>
      </c>
      <c r="W289" s="38">
        <v>1</v>
      </c>
      <c r="X289" s="42">
        <v>56</v>
      </c>
    </row>
    <row r="290" spans="1:24" ht="12.75">
      <c r="A290" s="38">
        <f t="shared" si="145"/>
        <v>260</v>
      </c>
      <c r="B290" s="41" t="s">
        <v>506</v>
      </c>
      <c r="C290" s="41" t="s">
        <v>507</v>
      </c>
      <c r="D290" s="38">
        <v>1995</v>
      </c>
      <c r="E290" s="42">
        <v>1929</v>
      </c>
      <c r="F290" s="42">
        <v>1665</v>
      </c>
      <c r="G290" s="44">
        <f t="shared" si="127"/>
        <v>1631.7</v>
      </c>
      <c r="H290" s="44">
        <f t="shared" si="146"/>
        <v>1615.3830000000003</v>
      </c>
      <c r="I290" s="44">
        <f t="shared" si="146"/>
        <v>1599.22917</v>
      </c>
      <c r="J290" s="45">
        <f t="shared" si="128"/>
        <v>1591.2330241500001</v>
      </c>
      <c r="K290" s="44">
        <f t="shared" si="129"/>
        <v>1586.45932507755</v>
      </c>
      <c r="L290" s="44">
        <f t="shared" si="130"/>
        <v>1581.6999471023173</v>
      </c>
      <c r="M290" s="44">
        <f>SUM(L290*99.7)/100</f>
        <v>1576.9548472610104</v>
      </c>
      <c r="N290" s="44">
        <f t="shared" si="138"/>
        <v>1572.2239827192275</v>
      </c>
      <c r="O290" s="44">
        <f t="shared" si="139"/>
        <v>1567.5073107710698</v>
      </c>
      <c r="P290" s="44">
        <f t="shared" si="140"/>
        <v>1562.8047888387564</v>
      </c>
      <c r="Q290" s="44">
        <f t="shared" si="131"/>
        <v>1562.8047888387564</v>
      </c>
      <c r="R290" s="44">
        <f t="shared" si="147"/>
        <v>1558.1163744722403</v>
      </c>
      <c r="S290" s="44">
        <f t="shared" si="142"/>
        <v>1553.4420253488236</v>
      </c>
      <c r="T290" s="44">
        <f t="shared" si="142"/>
        <v>1548.7816992727771</v>
      </c>
      <c r="U290" s="44">
        <f t="shared" si="142"/>
        <v>1544.1353541749588</v>
      </c>
      <c r="V290" s="44">
        <f t="shared" si="142"/>
        <v>1539.5029481124338</v>
      </c>
      <c r="W290" s="38">
        <v>1</v>
      </c>
      <c r="X290" s="42">
        <v>820</v>
      </c>
    </row>
    <row r="291" spans="1:24" ht="12.75">
      <c r="A291" s="38">
        <f t="shared" si="145"/>
        <v>261</v>
      </c>
      <c r="B291" s="41" t="s">
        <v>508</v>
      </c>
      <c r="C291" s="41" t="s">
        <v>507</v>
      </c>
      <c r="D291" s="38">
        <v>1969</v>
      </c>
      <c r="E291" s="42">
        <v>5</v>
      </c>
      <c r="F291" s="42">
        <v>2</v>
      </c>
      <c r="G291" s="44">
        <f t="shared" si="127"/>
        <v>1.96</v>
      </c>
      <c r="H291" s="44">
        <f t="shared" si="146"/>
        <v>1.9404</v>
      </c>
      <c r="I291" s="44">
        <f t="shared" si="146"/>
        <v>1.9209959999999997</v>
      </c>
      <c r="J291" s="45">
        <f t="shared" si="128"/>
        <v>1.9113910199999997</v>
      </c>
      <c r="K291" s="44">
        <f t="shared" si="129"/>
        <v>1.9056568469399997</v>
      </c>
      <c r="L291" s="44">
        <f t="shared" si="130"/>
        <v>1.8999398763991797</v>
      </c>
      <c r="M291" s="44">
        <f>SUM(L291*99.7)/100</f>
        <v>1.8942400567699824</v>
      </c>
      <c r="N291" s="44">
        <f t="shared" si="138"/>
        <v>1.8885573365996726</v>
      </c>
      <c r="O291" s="44">
        <f t="shared" si="139"/>
        <v>1.8828916645898734</v>
      </c>
      <c r="P291" s="44">
        <f t="shared" si="140"/>
        <v>1.877242989596104</v>
      </c>
      <c r="Q291" s="44">
        <f t="shared" si="131"/>
        <v>1.877242989596104</v>
      </c>
      <c r="R291" s="44">
        <f t="shared" si="147"/>
        <v>1.8716112606273156</v>
      </c>
      <c r="S291" s="44">
        <f t="shared" si="142"/>
        <v>1.8659964268454337</v>
      </c>
      <c r="T291" s="44">
        <f t="shared" si="142"/>
        <v>1.8603984375648974</v>
      </c>
      <c r="U291" s="44">
        <f t="shared" si="142"/>
        <v>1.854817242252203</v>
      </c>
      <c r="V291" s="44">
        <f t="shared" si="142"/>
        <v>1.8492527905254463</v>
      </c>
      <c r="W291" s="38">
        <v>1</v>
      </c>
      <c r="X291" s="42">
        <v>42</v>
      </c>
    </row>
    <row r="292" spans="1:24" ht="12.75">
      <c r="A292" s="38"/>
      <c r="B292" s="46" t="s">
        <v>509</v>
      </c>
      <c r="C292" s="41" t="s">
        <v>510</v>
      </c>
      <c r="D292" s="38"/>
      <c r="E292" s="42"/>
      <c r="F292" s="42"/>
      <c r="G292" s="44">
        <f aca="true" t="shared" si="148" ref="G292:G336">(F292*98)/100</f>
        <v>0</v>
      </c>
      <c r="H292" s="44"/>
      <c r="I292" s="44">
        <f aca="true" t="shared" si="149" ref="I292:I301">(H292*99)/100</f>
        <v>0</v>
      </c>
      <c r="J292" s="45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38"/>
      <c r="X292" s="41"/>
    </row>
    <row r="293" spans="1:24" ht="12.75">
      <c r="A293" s="38">
        <v>262</v>
      </c>
      <c r="B293" s="41" t="s">
        <v>511</v>
      </c>
      <c r="C293" s="41" t="s">
        <v>512</v>
      </c>
      <c r="D293" s="38">
        <v>1981</v>
      </c>
      <c r="E293" s="42">
        <v>7442</v>
      </c>
      <c r="F293" s="42">
        <v>595</v>
      </c>
      <c r="G293" s="44">
        <f t="shared" si="148"/>
        <v>583.1</v>
      </c>
      <c r="H293" s="44">
        <f aca="true" t="shared" si="150" ref="H293:H301">(G293*99)/100</f>
        <v>577.269</v>
      </c>
      <c r="I293" s="44">
        <f t="shared" si="149"/>
        <v>571.49631</v>
      </c>
      <c r="J293" s="45">
        <f aca="true" t="shared" si="151" ref="J293:J316">(I293*99.5)/100</f>
        <v>568.63882845</v>
      </c>
      <c r="K293" s="44">
        <f aca="true" t="shared" si="152" ref="K293:K316">(J293*99.7)/100</f>
        <v>566.9329119646501</v>
      </c>
      <c r="L293" s="44">
        <f aca="true" t="shared" si="153" ref="L293:M301">SUM(K293*99.7)/100</f>
        <v>565.2321132287561</v>
      </c>
      <c r="M293" s="44">
        <f t="shared" si="153"/>
        <v>563.5364168890699</v>
      </c>
      <c r="N293" s="44">
        <f t="shared" si="138"/>
        <v>561.8458076384027</v>
      </c>
      <c r="O293" s="44">
        <f t="shared" si="139"/>
        <v>560.1602702154875</v>
      </c>
      <c r="P293" s="44">
        <f t="shared" si="140"/>
        <v>558.479789404841</v>
      </c>
      <c r="Q293" s="44">
        <f aca="true" t="shared" si="154" ref="Q293:Q338">(O293*99.7)/100</f>
        <v>558.479789404841</v>
      </c>
      <c r="R293" s="44">
        <f aca="true" t="shared" si="155" ref="R293:R301">(Q293*99.7)/100</f>
        <v>556.8043500366265</v>
      </c>
      <c r="S293" s="44">
        <f t="shared" si="142"/>
        <v>555.1339369865167</v>
      </c>
      <c r="T293" s="44">
        <f t="shared" si="142"/>
        <v>553.4685351755571</v>
      </c>
      <c r="U293" s="44">
        <f t="shared" si="142"/>
        <v>551.8081295700305</v>
      </c>
      <c r="V293" s="44">
        <f t="shared" si="142"/>
        <v>550.1527051813205</v>
      </c>
      <c r="W293" s="38">
        <v>3</v>
      </c>
      <c r="X293" s="42">
        <v>5120</v>
      </c>
    </row>
    <row r="294" spans="1:24" ht="12.75">
      <c r="A294" s="38">
        <f t="shared" si="145"/>
        <v>263</v>
      </c>
      <c r="B294" s="41" t="s">
        <v>513</v>
      </c>
      <c r="C294" s="41" t="s">
        <v>512</v>
      </c>
      <c r="D294" s="38">
        <v>1977</v>
      </c>
      <c r="E294" s="42">
        <v>5</v>
      </c>
      <c r="F294" s="42">
        <v>0</v>
      </c>
      <c r="G294" s="44">
        <f t="shared" si="148"/>
        <v>0</v>
      </c>
      <c r="H294" s="44">
        <f t="shared" si="150"/>
        <v>0</v>
      </c>
      <c r="I294" s="44">
        <f t="shared" si="149"/>
        <v>0</v>
      </c>
      <c r="J294" s="45">
        <f t="shared" si="151"/>
        <v>0</v>
      </c>
      <c r="K294" s="44">
        <f t="shared" si="152"/>
        <v>0</v>
      </c>
      <c r="L294" s="44">
        <f t="shared" si="153"/>
        <v>0</v>
      </c>
      <c r="M294" s="44">
        <f t="shared" si="153"/>
        <v>0</v>
      </c>
      <c r="N294" s="44">
        <f t="shared" si="138"/>
        <v>0</v>
      </c>
      <c r="O294" s="44">
        <f t="shared" si="139"/>
        <v>0</v>
      </c>
      <c r="P294" s="44">
        <f t="shared" si="140"/>
        <v>0</v>
      </c>
      <c r="Q294" s="44">
        <f t="shared" si="154"/>
        <v>0</v>
      </c>
      <c r="R294" s="44">
        <f t="shared" si="155"/>
        <v>0</v>
      </c>
      <c r="S294" s="44">
        <f t="shared" si="142"/>
        <v>0</v>
      </c>
      <c r="T294" s="44">
        <f t="shared" si="142"/>
        <v>0</v>
      </c>
      <c r="U294" s="44">
        <f t="shared" si="142"/>
        <v>0</v>
      </c>
      <c r="V294" s="44">
        <f t="shared" si="142"/>
        <v>0</v>
      </c>
      <c r="W294" s="38">
        <v>1</v>
      </c>
      <c r="X294" s="42">
        <v>15</v>
      </c>
    </row>
    <row r="295" spans="1:24" ht="12.75">
      <c r="A295" s="38">
        <f t="shared" si="145"/>
        <v>264</v>
      </c>
      <c r="B295" s="41" t="s">
        <v>299</v>
      </c>
      <c r="C295" s="41" t="s">
        <v>512</v>
      </c>
      <c r="D295" s="38">
        <v>1986</v>
      </c>
      <c r="E295" s="42">
        <v>3852</v>
      </c>
      <c r="F295" s="42">
        <v>1078</v>
      </c>
      <c r="G295" s="44">
        <f t="shared" si="148"/>
        <v>1056.44</v>
      </c>
      <c r="H295" s="44">
        <f t="shared" si="150"/>
        <v>1045.8756</v>
      </c>
      <c r="I295" s="44">
        <f t="shared" si="149"/>
        <v>1035.416844</v>
      </c>
      <c r="J295" s="45">
        <f t="shared" si="151"/>
        <v>1030.23975978</v>
      </c>
      <c r="K295" s="44">
        <f t="shared" si="152"/>
        <v>1027.14904050066</v>
      </c>
      <c r="L295" s="44">
        <f t="shared" si="153"/>
        <v>1024.067593379158</v>
      </c>
      <c r="M295" s="44">
        <f t="shared" si="153"/>
        <v>1020.9953905990207</v>
      </c>
      <c r="N295" s="44">
        <f t="shared" si="138"/>
        <v>1017.9324044272237</v>
      </c>
      <c r="O295" s="44">
        <f t="shared" si="139"/>
        <v>1014.878607213942</v>
      </c>
      <c r="P295" s="44">
        <f t="shared" si="140"/>
        <v>1011.8339713923001</v>
      </c>
      <c r="Q295" s="44">
        <f t="shared" si="154"/>
        <v>1011.8339713923001</v>
      </c>
      <c r="R295" s="44">
        <f t="shared" si="155"/>
        <v>1008.7984694781233</v>
      </c>
      <c r="S295" s="44">
        <f t="shared" si="142"/>
        <v>1005.772074069689</v>
      </c>
      <c r="T295" s="44">
        <f t="shared" si="142"/>
        <v>1002.7547578474799</v>
      </c>
      <c r="U295" s="44">
        <f t="shared" si="142"/>
        <v>999.7464935739375</v>
      </c>
      <c r="V295" s="44">
        <f t="shared" si="142"/>
        <v>996.7472540932157</v>
      </c>
      <c r="W295" s="38">
        <v>2</v>
      </c>
      <c r="X295" s="42">
        <v>1950</v>
      </c>
    </row>
    <row r="296" spans="1:24" ht="12.75">
      <c r="A296" s="38">
        <f t="shared" si="145"/>
        <v>265</v>
      </c>
      <c r="B296" s="41" t="s">
        <v>514</v>
      </c>
      <c r="C296" s="41" t="s">
        <v>510</v>
      </c>
      <c r="D296" s="38">
        <v>1986</v>
      </c>
      <c r="E296" s="42">
        <v>12</v>
      </c>
      <c r="F296" s="42">
        <v>3</v>
      </c>
      <c r="G296" s="44">
        <f t="shared" si="148"/>
        <v>2.94</v>
      </c>
      <c r="H296" s="44">
        <f t="shared" si="150"/>
        <v>2.9106</v>
      </c>
      <c r="I296" s="44">
        <f t="shared" si="149"/>
        <v>2.881494</v>
      </c>
      <c r="J296" s="45">
        <f t="shared" si="151"/>
        <v>2.8670865300000004</v>
      </c>
      <c r="K296" s="44">
        <f t="shared" si="152"/>
        <v>2.8584852704100006</v>
      </c>
      <c r="L296" s="44">
        <f t="shared" si="153"/>
        <v>2.8499098145987705</v>
      </c>
      <c r="M296" s="44">
        <f t="shared" si="153"/>
        <v>2.8413600851549745</v>
      </c>
      <c r="N296" s="44">
        <f t="shared" si="138"/>
        <v>2.8328360048995096</v>
      </c>
      <c r="O296" s="44">
        <f t="shared" si="139"/>
        <v>2.824337496884811</v>
      </c>
      <c r="P296" s="44">
        <f t="shared" si="140"/>
        <v>2.8158644843941567</v>
      </c>
      <c r="Q296" s="44">
        <f t="shared" si="154"/>
        <v>2.8158644843941567</v>
      </c>
      <c r="R296" s="44">
        <f t="shared" si="155"/>
        <v>2.8074168909409742</v>
      </c>
      <c r="S296" s="44">
        <f t="shared" si="142"/>
        <v>2.798994640268152</v>
      </c>
      <c r="T296" s="44">
        <f t="shared" si="142"/>
        <v>2.790597656347347</v>
      </c>
      <c r="U296" s="44">
        <f t="shared" si="142"/>
        <v>2.7822258633783052</v>
      </c>
      <c r="V296" s="44">
        <f t="shared" si="142"/>
        <v>2.7738791857881706</v>
      </c>
      <c r="W296" s="38">
        <v>1</v>
      </c>
      <c r="X296" s="42">
        <v>40</v>
      </c>
    </row>
    <row r="297" spans="1:24" ht="12.75">
      <c r="A297" s="38">
        <f t="shared" si="145"/>
        <v>266</v>
      </c>
      <c r="B297" s="41" t="s">
        <v>515</v>
      </c>
      <c r="C297" s="41" t="s">
        <v>516</v>
      </c>
      <c r="D297" s="38">
        <v>2000</v>
      </c>
      <c r="E297" s="42">
        <v>114</v>
      </c>
      <c r="F297" s="42">
        <v>96</v>
      </c>
      <c r="G297" s="44">
        <f t="shared" si="148"/>
        <v>94.08</v>
      </c>
      <c r="H297" s="44">
        <f t="shared" si="150"/>
        <v>93.1392</v>
      </c>
      <c r="I297" s="44">
        <f t="shared" si="149"/>
        <v>92.207808</v>
      </c>
      <c r="J297" s="45">
        <f t="shared" si="151"/>
        <v>91.74676896000001</v>
      </c>
      <c r="K297" s="44">
        <f t="shared" si="152"/>
        <v>91.47152865312002</v>
      </c>
      <c r="L297" s="44">
        <f t="shared" si="153"/>
        <v>91.19711406716065</v>
      </c>
      <c r="M297" s="44">
        <f t="shared" si="153"/>
        <v>90.92352272495918</v>
      </c>
      <c r="N297" s="44">
        <f t="shared" si="138"/>
        <v>90.6507521567843</v>
      </c>
      <c r="O297" s="44">
        <f t="shared" si="139"/>
        <v>90.37879990031395</v>
      </c>
      <c r="P297" s="44">
        <f t="shared" si="140"/>
        <v>90.10766350061301</v>
      </c>
      <c r="Q297" s="44">
        <f t="shared" si="154"/>
        <v>90.10766350061301</v>
      </c>
      <c r="R297" s="44">
        <f t="shared" si="155"/>
        <v>89.83734051011118</v>
      </c>
      <c r="S297" s="44">
        <f t="shared" si="142"/>
        <v>89.56782848858086</v>
      </c>
      <c r="T297" s="44">
        <f t="shared" si="142"/>
        <v>89.29912500311511</v>
      </c>
      <c r="U297" s="44">
        <f t="shared" si="142"/>
        <v>89.03122762810577</v>
      </c>
      <c r="V297" s="44">
        <f t="shared" si="142"/>
        <v>88.76413394522146</v>
      </c>
      <c r="W297" s="38">
        <v>1</v>
      </c>
      <c r="X297" s="42">
        <v>400</v>
      </c>
    </row>
    <row r="298" spans="1:24" ht="12.75">
      <c r="A298" s="38">
        <f t="shared" si="145"/>
        <v>267</v>
      </c>
      <c r="B298" s="41" t="s">
        <v>517</v>
      </c>
      <c r="C298" s="41" t="s">
        <v>516</v>
      </c>
      <c r="D298" s="38">
        <v>1985</v>
      </c>
      <c r="E298" s="42">
        <v>9</v>
      </c>
      <c r="F298" s="42">
        <v>2</v>
      </c>
      <c r="G298" s="44">
        <f t="shared" si="148"/>
        <v>1.96</v>
      </c>
      <c r="H298" s="44">
        <f t="shared" si="150"/>
        <v>1.9404</v>
      </c>
      <c r="I298" s="44">
        <f t="shared" si="149"/>
        <v>1.9209959999999997</v>
      </c>
      <c r="J298" s="45">
        <f t="shared" si="151"/>
        <v>1.9113910199999997</v>
      </c>
      <c r="K298" s="44">
        <f t="shared" si="152"/>
        <v>1.9056568469399997</v>
      </c>
      <c r="L298" s="44">
        <f t="shared" si="153"/>
        <v>1.8999398763991797</v>
      </c>
      <c r="M298" s="44">
        <f t="shared" si="153"/>
        <v>1.8942400567699824</v>
      </c>
      <c r="N298" s="44">
        <f t="shared" si="138"/>
        <v>1.8885573365996726</v>
      </c>
      <c r="O298" s="44">
        <f t="shared" si="139"/>
        <v>1.8828916645898734</v>
      </c>
      <c r="P298" s="44">
        <f t="shared" si="140"/>
        <v>1.877242989596104</v>
      </c>
      <c r="Q298" s="44">
        <f t="shared" si="154"/>
        <v>1.877242989596104</v>
      </c>
      <c r="R298" s="44">
        <f t="shared" si="155"/>
        <v>1.8716112606273156</v>
      </c>
      <c r="S298" s="44">
        <f t="shared" si="142"/>
        <v>1.8659964268454337</v>
      </c>
      <c r="T298" s="44">
        <f t="shared" si="142"/>
        <v>1.8603984375648974</v>
      </c>
      <c r="U298" s="44">
        <f t="shared" si="142"/>
        <v>1.854817242252203</v>
      </c>
      <c r="V298" s="44">
        <f t="shared" si="142"/>
        <v>1.8492527905254463</v>
      </c>
      <c r="W298" s="38">
        <v>1</v>
      </c>
      <c r="X298" s="42">
        <v>24</v>
      </c>
    </row>
    <row r="299" spans="1:24" ht="12.75">
      <c r="A299" s="38">
        <f t="shared" si="145"/>
        <v>268</v>
      </c>
      <c r="B299" s="41" t="s">
        <v>518</v>
      </c>
      <c r="C299" s="41" t="s">
        <v>512</v>
      </c>
      <c r="D299" s="38">
        <v>1976</v>
      </c>
      <c r="E299" s="42">
        <v>2</v>
      </c>
      <c r="F299" s="42">
        <v>2</v>
      </c>
      <c r="G299" s="44">
        <f t="shared" si="148"/>
        <v>1.96</v>
      </c>
      <c r="H299" s="44">
        <f t="shared" si="150"/>
        <v>1.9404</v>
      </c>
      <c r="I299" s="44">
        <f t="shared" si="149"/>
        <v>1.9209959999999997</v>
      </c>
      <c r="J299" s="45">
        <f t="shared" si="151"/>
        <v>1.9113910199999997</v>
      </c>
      <c r="K299" s="44">
        <f t="shared" si="152"/>
        <v>1.9056568469399997</v>
      </c>
      <c r="L299" s="44">
        <f t="shared" si="153"/>
        <v>1.8999398763991797</v>
      </c>
      <c r="M299" s="44">
        <f t="shared" si="153"/>
        <v>1.8942400567699824</v>
      </c>
      <c r="N299" s="44">
        <f t="shared" si="138"/>
        <v>1.8885573365996726</v>
      </c>
      <c r="O299" s="44">
        <f t="shared" si="139"/>
        <v>1.8828916645898734</v>
      </c>
      <c r="P299" s="44">
        <f t="shared" si="140"/>
        <v>1.877242989596104</v>
      </c>
      <c r="Q299" s="44">
        <f t="shared" si="154"/>
        <v>1.877242989596104</v>
      </c>
      <c r="R299" s="44">
        <f t="shared" si="155"/>
        <v>1.8716112606273156</v>
      </c>
      <c r="S299" s="44">
        <f t="shared" si="142"/>
        <v>1.8659964268454337</v>
      </c>
      <c r="T299" s="44">
        <f t="shared" si="142"/>
        <v>1.8603984375648974</v>
      </c>
      <c r="U299" s="44">
        <f t="shared" si="142"/>
        <v>1.854817242252203</v>
      </c>
      <c r="V299" s="44">
        <f t="shared" si="142"/>
        <v>1.8492527905254463</v>
      </c>
      <c r="W299" s="38">
        <v>1</v>
      </c>
      <c r="X299" s="42">
        <v>15</v>
      </c>
    </row>
    <row r="300" spans="1:24" ht="12.75">
      <c r="A300" s="38">
        <f t="shared" si="145"/>
        <v>269</v>
      </c>
      <c r="B300" s="41" t="s">
        <v>519</v>
      </c>
      <c r="C300" s="41" t="s">
        <v>512</v>
      </c>
      <c r="D300" s="38">
        <v>1986</v>
      </c>
      <c r="E300" s="42">
        <v>5</v>
      </c>
      <c r="F300" s="42">
        <v>0</v>
      </c>
      <c r="G300" s="44">
        <f t="shared" si="148"/>
        <v>0</v>
      </c>
      <c r="H300" s="44">
        <f t="shared" si="150"/>
        <v>0</v>
      </c>
      <c r="I300" s="44">
        <f t="shared" si="149"/>
        <v>0</v>
      </c>
      <c r="J300" s="45">
        <f t="shared" si="151"/>
        <v>0</v>
      </c>
      <c r="K300" s="44">
        <f t="shared" si="152"/>
        <v>0</v>
      </c>
      <c r="L300" s="44">
        <f t="shared" si="153"/>
        <v>0</v>
      </c>
      <c r="M300" s="44">
        <f t="shared" si="153"/>
        <v>0</v>
      </c>
      <c r="N300" s="44">
        <f t="shared" si="138"/>
        <v>0</v>
      </c>
      <c r="O300" s="44">
        <f t="shared" si="139"/>
        <v>0</v>
      </c>
      <c r="P300" s="44">
        <f t="shared" si="140"/>
        <v>0</v>
      </c>
      <c r="Q300" s="44">
        <f t="shared" si="154"/>
        <v>0</v>
      </c>
      <c r="R300" s="44">
        <f t="shared" si="155"/>
        <v>0</v>
      </c>
      <c r="S300" s="44">
        <f t="shared" si="142"/>
        <v>0</v>
      </c>
      <c r="T300" s="44">
        <f t="shared" si="142"/>
        <v>0</v>
      </c>
      <c r="U300" s="44">
        <f t="shared" si="142"/>
        <v>0</v>
      </c>
      <c r="V300" s="44">
        <f t="shared" si="142"/>
        <v>0</v>
      </c>
      <c r="W300" s="38"/>
      <c r="X300" s="42">
        <v>0</v>
      </c>
    </row>
    <row r="301" spans="1:24" ht="12.75">
      <c r="A301" s="38">
        <f t="shared" si="145"/>
        <v>270</v>
      </c>
      <c r="B301" s="41" t="s">
        <v>520</v>
      </c>
      <c r="C301" s="41" t="s">
        <v>512</v>
      </c>
      <c r="D301" s="38">
        <v>1981</v>
      </c>
      <c r="E301" s="42">
        <v>6</v>
      </c>
      <c r="F301" s="42">
        <v>0</v>
      </c>
      <c r="G301" s="44">
        <f t="shared" si="148"/>
        <v>0</v>
      </c>
      <c r="H301" s="44">
        <f t="shared" si="150"/>
        <v>0</v>
      </c>
      <c r="I301" s="44">
        <f t="shared" si="149"/>
        <v>0</v>
      </c>
      <c r="J301" s="45">
        <f t="shared" si="151"/>
        <v>0</v>
      </c>
      <c r="K301" s="44">
        <f t="shared" si="152"/>
        <v>0</v>
      </c>
      <c r="L301" s="44">
        <f t="shared" si="153"/>
        <v>0</v>
      </c>
      <c r="M301" s="44">
        <f t="shared" si="153"/>
        <v>0</v>
      </c>
      <c r="N301" s="44">
        <f t="shared" si="138"/>
        <v>0</v>
      </c>
      <c r="O301" s="44">
        <f t="shared" si="139"/>
        <v>0</v>
      </c>
      <c r="P301" s="44">
        <f t="shared" si="140"/>
        <v>0</v>
      </c>
      <c r="Q301" s="44">
        <f t="shared" si="154"/>
        <v>0</v>
      </c>
      <c r="R301" s="44">
        <f t="shared" si="155"/>
        <v>0</v>
      </c>
      <c r="S301" s="44">
        <f t="shared" si="142"/>
        <v>0</v>
      </c>
      <c r="T301" s="44">
        <f t="shared" si="142"/>
        <v>0</v>
      </c>
      <c r="U301" s="44">
        <f t="shared" si="142"/>
        <v>0</v>
      </c>
      <c r="V301" s="44">
        <f t="shared" si="142"/>
        <v>0</v>
      </c>
      <c r="W301" s="38"/>
      <c r="X301" s="42">
        <v>0</v>
      </c>
    </row>
    <row r="302" spans="1:24" ht="12.75">
      <c r="A302" s="38"/>
      <c r="B302" s="40" t="s">
        <v>521</v>
      </c>
      <c r="C302" s="41"/>
      <c r="D302" s="38"/>
      <c r="E302" s="42"/>
      <c r="F302" s="42"/>
      <c r="G302" s="44">
        <f t="shared" si="148"/>
        <v>0</v>
      </c>
      <c r="H302" s="44"/>
      <c r="I302" s="44"/>
      <c r="J302" s="45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38"/>
      <c r="X302" s="42"/>
    </row>
    <row r="303" spans="1:24" ht="12.75">
      <c r="A303" s="38">
        <v>271</v>
      </c>
      <c r="B303" s="41" t="s">
        <v>522</v>
      </c>
      <c r="C303" s="41" t="s">
        <v>523</v>
      </c>
      <c r="D303" s="38">
        <v>1978</v>
      </c>
      <c r="E303" s="42">
        <v>6745</v>
      </c>
      <c r="F303" s="42">
        <v>4492</v>
      </c>
      <c r="G303" s="44">
        <f t="shared" si="148"/>
        <v>4402.16</v>
      </c>
      <c r="H303" s="44">
        <f aca="true" t="shared" si="156" ref="H303:I312">(G303*99)/100</f>
        <v>4358.1384</v>
      </c>
      <c r="I303" s="44">
        <f t="shared" si="156"/>
        <v>4314.557016</v>
      </c>
      <c r="J303" s="45">
        <f t="shared" si="151"/>
        <v>4292.984230919999</v>
      </c>
      <c r="K303" s="44">
        <f t="shared" si="152"/>
        <v>4280.10527822724</v>
      </c>
      <c r="L303" s="44">
        <f aca="true" t="shared" si="157" ref="L303:M310">SUM(K303*99.7)/100</f>
        <v>4267.264962392558</v>
      </c>
      <c r="M303" s="44">
        <f t="shared" si="157"/>
        <v>4254.463167505381</v>
      </c>
      <c r="N303" s="44">
        <f t="shared" si="138"/>
        <v>4241.699778002864</v>
      </c>
      <c r="O303" s="44">
        <f t="shared" si="139"/>
        <v>4228.974678668856</v>
      </c>
      <c r="P303" s="44">
        <f t="shared" si="140"/>
        <v>4216.287754632849</v>
      </c>
      <c r="Q303" s="44">
        <f t="shared" si="154"/>
        <v>4216.287754632849</v>
      </c>
      <c r="R303" s="44">
        <f aca="true" t="shared" si="158" ref="R303:R310">(Q303*99.7)/100</f>
        <v>4203.638891368951</v>
      </c>
      <c r="S303" s="44">
        <f t="shared" si="142"/>
        <v>4191.027974694844</v>
      </c>
      <c r="T303" s="44">
        <f t="shared" si="142"/>
        <v>4178.454890770759</v>
      </c>
      <c r="U303" s="44">
        <f t="shared" si="142"/>
        <v>4165.919526098447</v>
      </c>
      <c r="V303" s="44">
        <f t="shared" si="142"/>
        <v>4153.421767520152</v>
      </c>
      <c r="W303" s="38">
        <v>2</v>
      </c>
      <c r="X303" s="42">
        <v>1320</v>
      </c>
    </row>
    <row r="304" spans="1:24" ht="12.75">
      <c r="A304" s="38">
        <f t="shared" si="145"/>
        <v>272</v>
      </c>
      <c r="B304" s="41" t="s">
        <v>524</v>
      </c>
      <c r="C304" s="41" t="s">
        <v>523</v>
      </c>
      <c r="D304" s="38">
        <v>1978</v>
      </c>
      <c r="E304" s="42">
        <v>376</v>
      </c>
      <c r="F304" s="42">
        <v>246</v>
      </c>
      <c r="G304" s="44">
        <f t="shared" si="148"/>
        <v>241.08</v>
      </c>
      <c r="H304" s="44">
        <f t="shared" si="156"/>
        <v>238.66920000000002</v>
      </c>
      <c r="I304" s="44">
        <f t="shared" si="156"/>
        <v>236.282508</v>
      </c>
      <c r="J304" s="45">
        <f t="shared" si="151"/>
        <v>235.10109546</v>
      </c>
      <c r="K304" s="44">
        <f t="shared" si="152"/>
        <v>234.39579217362004</v>
      </c>
      <c r="L304" s="44">
        <f t="shared" si="157"/>
        <v>233.6926047970992</v>
      </c>
      <c r="M304" s="44">
        <f t="shared" si="157"/>
        <v>232.9915269827079</v>
      </c>
      <c r="N304" s="44">
        <f t="shared" si="138"/>
        <v>232.2925524017598</v>
      </c>
      <c r="O304" s="44">
        <f t="shared" si="139"/>
        <v>231.59567474455451</v>
      </c>
      <c r="P304" s="44">
        <f t="shared" si="140"/>
        <v>230.90088772032087</v>
      </c>
      <c r="Q304" s="44">
        <f t="shared" si="154"/>
        <v>230.90088772032087</v>
      </c>
      <c r="R304" s="44">
        <f t="shared" si="158"/>
        <v>230.2081850571599</v>
      </c>
      <c r="S304" s="44">
        <f t="shared" si="142"/>
        <v>229.51756050198844</v>
      </c>
      <c r="T304" s="44">
        <f t="shared" si="142"/>
        <v>228.82900782048247</v>
      </c>
      <c r="U304" s="44">
        <f t="shared" si="142"/>
        <v>228.14252079702104</v>
      </c>
      <c r="V304" s="44">
        <f t="shared" si="142"/>
        <v>227.45809323462998</v>
      </c>
      <c r="W304" s="38">
        <v>1</v>
      </c>
      <c r="X304" s="42">
        <v>210</v>
      </c>
    </row>
    <row r="305" spans="1:24" ht="12.75">
      <c r="A305" s="38">
        <f t="shared" si="145"/>
        <v>273</v>
      </c>
      <c r="B305" s="41" t="s">
        <v>525</v>
      </c>
      <c r="C305" s="41" t="s">
        <v>526</v>
      </c>
      <c r="D305" s="38">
        <v>1978</v>
      </c>
      <c r="E305" s="42">
        <v>144</v>
      </c>
      <c r="F305" s="42">
        <v>0</v>
      </c>
      <c r="G305" s="44">
        <f t="shared" si="148"/>
        <v>0</v>
      </c>
      <c r="H305" s="44">
        <f t="shared" si="156"/>
        <v>0</v>
      </c>
      <c r="I305" s="44">
        <f t="shared" si="156"/>
        <v>0</v>
      </c>
      <c r="J305" s="45">
        <f t="shared" si="151"/>
        <v>0</v>
      </c>
      <c r="K305" s="44">
        <f t="shared" si="152"/>
        <v>0</v>
      </c>
      <c r="L305" s="44">
        <f t="shared" si="157"/>
        <v>0</v>
      </c>
      <c r="M305" s="44">
        <f t="shared" si="157"/>
        <v>0</v>
      </c>
      <c r="N305" s="44">
        <f t="shared" si="138"/>
        <v>0</v>
      </c>
      <c r="O305" s="44">
        <f t="shared" si="139"/>
        <v>0</v>
      </c>
      <c r="P305" s="44">
        <f t="shared" si="140"/>
        <v>0</v>
      </c>
      <c r="Q305" s="44">
        <f t="shared" si="154"/>
        <v>0</v>
      </c>
      <c r="R305" s="44">
        <f t="shared" si="158"/>
        <v>0</v>
      </c>
      <c r="S305" s="44">
        <f t="shared" si="142"/>
        <v>0</v>
      </c>
      <c r="T305" s="44">
        <f t="shared" si="142"/>
        <v>0</v>
      </c>
      <c r="U305" s="44">
        <f t="shared" si="142"/>
        <v>0</v>
      </c>
      <c r="V305" s="44">
        <f t="shared" si="142"/>
        <v>0</v>
      </c>
      <c r="W305" s="38">
        <v>2</v>
      </c>
      <c r="X305" s="42">
        <v>119</v>
      </c>
    </row>
    <row r="306" spans="1:24" ht="12.75">
      <c r="A306" s="38">
        <f t="shared" si="145"/>
        <v>274</v>
      </c>
      <c r="B306" s="41" t="s">
        <v>527</v>
      </c>
      <c r="C306" s="41" t="s">
        <v>526</v>
      </c>
      <c r="D306" s="38">
        <v>1993</v>
      </c>
      <c r="E306" s="42">
        <v>22</v>
      </c>
      <c r="F306" s="42">
        <v>11</v>
      </c>
      <c r="G306" s="44">
        <f t="shared" si="148"/>
        <v>10.78</v>
      </c>
      <c r="H306" s="44">
        <f t="shared" si="156"/>
        <v>10.6722</v>
      </c>
      <c r="I306" s="44">
        <f t="shared" si="156"/>
        <v>10.565478</v>
      </c>
      <c r="J306" s="45">
        <f t="shared" si="151"/>
        <v>10.512650610000001</v>
      </c>
      <c r="K306" s="44">
        <f t="shared" si="152"/>
        <v>10.481112658170002</v>
      </c>
      <c r="L306" s="44">
        <f t="shared" si="157"/>
        <v>10.449669320195492</v>
      </c>
      <c r="M306" s="44">
        <f t="shared" si="157"/>
        <v>10.418320312234904</v>
      </c>
      <c r="N306" s="44">
        <f t="shared" si="138"/>
        <v>10.3870653512982</v>
      </c>
      <c r="O306" s="44">
        <f t="shared" si="139"/>
        <v>10.355904155244305</v>
      </c>
      <c r="P306" s="44">
        <f t="shared" si="140"/>
        <v>10.324836442778574</v>
      </c>
      <c r="Q306" s="44">
        <f t="shared" si="154"/>
        <v>10.324836442778574</v>
      </c>
      <c r="R306" s="44">
        <f t="shared" si="158"/>
        <v>10.29386193345024</v>
      </c>
      <c r="S306" s="44">
        <f t="shared" si="142"/>
        <v>10.262980347649888</v>
      </c>
      <c r="T306" s="44">
        <f t="shared" si="142"/>
        <v>10.232191406606939</v>
      </c>
      <c r="U306" s="44">
        <f t="shared" si="142"/>
        <v>10.201494832387118</v>
      </c>
      <c r="V306" s="44">
        <f t="shared" si="142"/>
        <v>10.170890347889957</v>
      </c>
      <c r="W306" s="38">
        <v>2</v>
      </c>
      <c r="X306" s="42">
        <v>56</v>
      </c>
    </row>
    <row r="307" spans="1:24" ht="12.75">
      <c r="A307" s="38">
        <f t="shared" si="145"/>
        <v>275</v>
      </c>
      <c r="B307" s="41" t="s">
        <v>528</v>
      </c>
      <c r="C307" s="41" t="s">
        <v>523</v>
      </c>
      <c r="D307" s="38">
        <v>1967</v>
      </c>
      <c r="E307" s="42">
        <v>117</v>
      </c>
      <c r="F307" s="42">
        <v>0</v>
      </c>
      <c r="G307" s="44">
        <f t="shared" si="148"/>
        <v>0</v>
      </c>
      <c r="H307" s="44">
        <f t="shared" si="156"/>
        <v>0</v>
      </c>
      <c r="I307" s="44">
        <f t="shared" si="156"/>
        <v>0</v>
      </c>
      <c r="J307" s="45">
        <f t="shared" si="151"/>
        <v>0</v>
      </c>
      <c r="K307" s="44">
        <f t="shared" si="152"/>
        <v>0</v>
      </c>
      <c r="L307" s="44">
        <f t="shared" si="157"/>
        <v>0</v>
      </c>
      <c r="M307" s="44">
        <f t="shared" si="157"/>
        <v>0</v>
      </c>
      <c r="N307" s="44">
        <f t="shared" si="138"/>
        <v>0</v>
      </c>
      <c r="O307" s="44">
        <f t="shared" si="139"/>
        <v>0</v>
      </c>
      <c r="P307" s="44">
        <f t="shared" si="140"/>
        <v>0</v>
      </c>
      <c r="Q307" s="44">
        <f t="shared" si="154"/>
        <v>0</v>
      </c>
      <c r="R307" s="44">
        <f t="shared" si="158"/>
        <v>0</v>
      </c>
      <c r="S307" s="44">
        <f t="shared" si="142"/>
        <v>0</v>
      </c>
      <c r="T307" s="44">
        <f t="shared" si="142"/>
        <v>0</v>
      </c>
      <c r="U307" s="44">
        <f t="shared" si="142"/>
        <v>0</v>
      </c>
      <c r="V307" s="44">
        <f t="shared" si="142"/>
        <v>0</v>
      </c>
      <c r="W307" s="38">
        <v>1</v>
      </c>
      <c r="X307" s="42">
        <v>60</v>
      </c>
    </row>
    <row r="308" spans="1:24" ht="12.75">
      <c r="A308" s="38">
        <f t="shared" si="145"/>
        <v>276</v>
      </c>
      <c r="B308" s="41" t="s">
        <v>529</v>
      </c>
      <c r="C308" s="41" t="s">
        <v>526</v>
      </c>
      <c r="D308" s="38">
        <v>1955</v>
      </c>
      <c r="E308" s="42">
        <v>77</v>
      </c>
      <c r="F308" s="42">
        <v>0</v>
      </c>
      <c r="G308" s="44">
        <f t="shared" si="148"/>
        <v>0</v>
      </c>
      <c r="H308" s="44">
        <f t="shared" si="156"/>
        <v>0</v>
      </c>
      <c r="I308" s="44">
        <f t="shared" si="156"/>
        <v>0</v>
      </c>
      <c r="J308" s="45">
        <f t="shared" si="151"/>
        <v>0</v>
      </c>
      <c r="K308" s="44">
        <f t="shared" si="152"/>
        <v>0</v>
      </c>
      <c r="L308" s="44">
        <f t="shared" si="157"/>
        <v>0</v>
      </c>
      <c r="M308" s="44">
        <f t="shared" si="157"/>
        <v>0</v>
      </c>
      <c r="N308" s="44">
        <f t="shared" si="138"/>
        <v>0</v>
      </c>
      <c r="O308" s="44">
        <f t="shared" si="139"/>
        <v>0</v>
      </c>
      <c r="P308" s="44">
        <f t="shared" si="140"/>
        <v>0</v>
      </c>
      <c r="Q308" s="44">
        <f t="shared" si="154"/>
        <v>0</v>
      </c>
      <c r="R308" s="44">
        <f t="shared" si="158"/>
        <v>0</v>
      </c>
      <c r="S308" s="44">
        <f t="shared" si="142"/>
        <v>0</v>
      </c>
      <c r="T308" s="44">
        <f t="shared" si="142"/>
        <v>0</v>
      </c>
      <c r="U308" s="44">
        <f t="shared" si="142"/>
        <v>0</v>
      </c>
      <c r="V308" s="44">
        <f t="shared" si="142"/>
        <v>0</v>
      </c>
      <c r="W308" s="38">
        <v>1</v>
      </c>
      <c r="X308" s="42">
        <v>60</v>
      </c>
    </row>
    <row r="309" spans="1:24" ht="12.75">
      <c r="A309" s="38">
        <f t="shared" si="145"/>
        <v>277</v>
      </c>
      <c r="B309" s="41" t="s">
        <v>530</v>
      </c>
      <c r="C309" s="41" t="s">
        <v>531</v>
      </c>
      <c r="D309" s="38">
        <v>1967</v>
      </c>
      <c r="E309" s="42">
        <v>75</v>
      </c>
      <c r="F309" s="42">
        <v>0</v>
      </c>
      <c r="G309" s="44">
        <f t="shared" si="148"/>
        <v>0</v>
      </c>
      <c r="H309" s="44">
        <f t="shared" si="156"/>
        <v>0</v>
      </c>
      <c r="I309" s="44">
        <f t="shared" si="156"/>
        <v>0</v>
      </c>
      <c r="J309" s="45">
        <f t="shared" si="151"/>
        <v>0</v>
      </c>
      <c r="K309" s="44">
        <f t="shared" si="152"/>
        <v>0</v>
      </c>
      <c r="L309" s="44">
        <f t="shared" si="157"/>
        <v>0</v>
      </c>
      <c r="M309" s="44">
        <f t="shared" si="157"/>
        <v>0</v>
      </c>
      <c r="N309" s="44">
        <f t="shared" si="138"/>
        <v>0</v>
      </c>
      <c r="O309" s="44">
        <f t="shared" si="139"/>
        <v>0</v>
      </c>
      <c r="P309" s="44">
        <f t="shared" si="140"/>
        <v>0</v>
      </c>
      <c r="Q309" s="44">
        <f t="shared" si="154"/>
        <v>0</v>
      </c>
      <c r="R309" s="44">
        <f t="shared" si="158"/>
        <v>0</v>
      </c>
      <c r="S309" s="44">
        <f t="shared" si="142"/>
        <v>0</v>
      </c>
      <c r="T309" s="44">
        <f t="shared" si="142"/>
        <v>0</v>
      </c>
      <c r="U309" s="44">
        <f t="shared" si="142"/>
        <v>0</v>
      </c>
      <c r="V309" s="44">
        <f t="shared" si="142"/>
        <v>0</v>
      </c>
      <c r="W309" s="38">
        <v>1</v>
      </c>
      <c r="X309" s="42">
        <v>65</v>
      </c>
    </row>
    <row r="310" spans="1:24" ht="12.75">
      <c r="A310" s="38">
        <f t="shared" si="145"/>
        <v>278</v>
      </c>
      <c r="B310" s="41" t="s">
        <v>532</v>
      </c>
      <c r="C310" s="41" t="s">
        <v>533</v>
      </c>
      <c r="D310" s="38">
        <v>1991</v>
      </c>
      <c r="E310" s="42">
        <v>9214</v>
      </c>
      <c r="F310" s="42">
        <v>6873</v>
      </c>
      <c r="G310" s="44">
        <f t="shared" si="148"/>
        <v>6735.54</v>
      </c>
      <c r="H310" s="44">
        <f t="shared" si="156"/>
        <v>6668.1846</v>
      </c>
      <c r="I310" s="44">
        <f t="shared" si="156"/>
        <v>6601.502753999999</v>
      </c>
      <c r="J310" s="45">
        <f t="shared" si="151"/>
        <v>6568.49524023</v>
      </c>
      <c r="K310" s="44">
        <f t="shared" si="152"/>
        <v>6548.78975450931</v>
      </c>
      <c r="L310" s="44">
        <f t="shared" si="157"/>
        <v>6529.143385245782</v>
      </c>
      <c r="M310" s="44">
        <f t="shared" si="157"/>
        <v>6509.555955090045</v>
      </c>
      <c r="N310" s="44">
        <f t="shared" si="138"/>
        <v>6490.027287224776</v>
      </c>
      <c r="O310" s="44">
        <f t="shared" si="139"/>
        <v>6470.557205363102</v>
      </c>
      <c r="P310" s="44">
        <f t="shared" si="140"/>
        <v>6451.145533747013</v>
      </c>
      <c r="Q310" s="44">
        <f t="shared" si="154"/>
        <v>6451.145533747013</v>
      </c>
      <c r="R310" s="44">
        <f t="shared" si="158"/>
        <v>6431.792097145773</v>
      </c>
      <c r="S310" s="44">
        <f t="shared" si="142"/>
        <v>6412.496720854336</v>
      </c>
      <c r="T310" s="44">
        <f t="shared" si="142"/>
        <v>6393.259230691773</v>
      </c>
      <c r="U310" s="44">
        <f t="shared" si="142"/>
        <v>6374.079452999697</v>
      </c>
      <c r="V310" s="44">
        <f t="shared" si="142"/>
        <v>6354.957214640698</v>
      </c>
      <c r="W310" s="38">
        <v>2</v>
      </c>
      <c r="X310" s="42">
        <v>2573</v>
      </c>
    </row>
    <row r="311" spans="1:24" ht="12.75">
      <c r="A311" s="38"/>
      <c r="B311" s="46" t="s">
        <v>534</v>
      </c>
      <c r="C311" s="41"/>
      <c r="D311" s="38"/>
      <c r="E311" s="42"/>
      <c r="F311" s="42"/>
      <c r="G311" s="44">
        <f t="shared" si="148"/>
        <v>0</v>
      </c>
      <c r="H311" s="44"/>
      <c r="I311" s="44">
        <f t="shared" si="156"/>
        <v>0</v>
      </c>
      <c r="J311" s="45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38"/>
      <c r="X311" s="41"/>
    </row>
    <row r="312" spans="1:24" ht="12.75">
      <c r="A312" s="38">
        <v>279</v>
      </c>
      <c r="B312" s="41" t="s">
        <v>535</v>
      </c>
      <c r="C312" s="41" t="s">
        <v>536</v>
      </c>
      <c r="D312" s="38">
        <v>1972</v>
      </c>
      <c r="E312" s="42">
        <v>3847</v>
      </c>
      <c r="F312" s="42">
        <v>1308</v>
      </c>
      <c r="G312" s="44">
        <f t="shared" si="148"/>
        <v>1281.84</v>
      </c>
      <c r="H312" s="44">
        <f aca="true" t="shared" si="159" ref="H312:I323">(G312*99)/100</f>
        <v>1269.0215999999998</v>
      </c>
      <c r="I312" s="44">
        <f t="shared" si="156"/>
        <v>1256.3313839999998</v>
      </c>
      <c r="J312" s="45">
        <f t="shared" si="151"/>
        <v>1250.04972708</v>
      </c>
      <c r="K312" s="44">
        <f t="shared" si="152"/>
        <v>1246.29957789876</v>
      </c>
      <c r="L312" s="44">
        <f aca="true" t="shared" si="160" ref="L312:M316">SUM(K312*99.7)/100</f>
        <v>1242.5606791650637</v>
      </c>
      <c r="M312" s="44">
        <f t="shared" si="160"/>
        <v>1238.8329971275684</v>
      </c>
      <c r="N312" s="44">
        <f t="shared" si="138"/>
        <v>1235.1164981361858</v>
      </c>
      <c r="O312" s="44">
        <f t="shared" si="139"/>
        <v>1231.4111486417773</v>
      </c>
      <c r="P312" s="44">
        <f t="shared" si="140"/>
        <v>1227.7169151958522</v>
      </c>
      <c r="Q312" s="44">
        <f t="shared" si="154"/>
        <v>1227.7169151958522</v>
      </c>
      <c r="R312" s="44">
        <f>(Q312*99.7)/100</f>
        <v>1224.0337644502645</v>
      </c>
      <c r="S312" s="44">
        <f t="shared" si="142"/>
        <v>1220.3616631569137</v>
      </c>
      <c r="T312" s="44">
        <f t="shared" si="142"/>
        <v>1216.700578167443</v>
      </c>
      <c r="U312" s="44">
        <f t="shared" si="142"/>
        <v>1213.0504764329407</v>
      </c>
      <c r="V312" s="44">
        <f t="shared" si="142"/>
        <v>1209.4113250036419</v>
      </c>
      <c r="W312" s="38">
        <v>1</v>
      </c>
      <c r="X312" s="42">
        <v>885</v>
      </c>
    </row>
    <row r="313" spans="1:24" ht="12.75">
      <c r="A313" s="38">
        <f t="shared" si="145"/>
        <v>280</v>
      </c>
      <c r="B313" s="41" t="s">
        <v>537</v>
      </c>
      <c r="C313" s="41" t="s">
        <v>536</v>
      </c>
      <c r="D313" s="38">
        <v>1978</v>
      </c>
      <c r="E313" s="42">
        <v>200</v>
      </c>
      <c r="F313" s="42">
        <v>92</v>
      </c>
      <c r="G313" s="44">
        <f t="shared" si="148"/>
        <v>90.16</v>
      </c>
      <c r="H313" s="44">
        <f t="shared" si="159"/>
        <v>89.2584</v>
      </c>
      <c r="I313" s="44">
        <f t="shared" si="159"/>
        <v>88.365816</v>
      </c>
      <c r="J313" s="45">
        <f t="shared" si="151"/>
        <v>87.92398691999999</v>
      </c>
      <c r="K313" s="44">
        <f t="shared" si="152"/>
        <v>87.66021495923998</v>
      </c>
      <c r="L313" s="44">
        <f t="shared" si="160"/>
        <v>87.39723431436227</v>
      </c>
      <c r="M313" s="44">
        <f t="shared" si="160"/>
        <v>87.13504261141918</v>
      </c>
      <c r="N313" s="44">
        <f t="shared" si="138"/>
        <v>86.87363748358491</v>
      </c>
      <c r="O313" s="44">
        <f t="shared" si="139"/>
        <v>86.61301657113415</v>
      </c>
      <c r="P313" s="44">
        <f t="shared" si="140"/>
        <v>86.35317752142075</v>
      </c>
      <c r="Q313" s="44">
        <f t="shared" si="154"/>
        <v>86.35317752142075</v>
      </c>
      <c r="R313" s="44">
        <f>(Q313*99.7)/100</f>
        <v>86.09411798885648</v>
      </c>
      <c r="S313" s="44">
        <f t="shared" si="142"/>
        <v>85.83583563488992</v>
      </c>
      <c r="T313" s="44">
        <f t="shared" si="142"/>
        <v>85.57832812798524</v>
      </c>
      <c r="U313" s="44">
        <f t="shared" si="142"/>
        <v>85.32159314360129</v>
      </c>
      <c r="V313" s="44">
        <f t="shared" si="142"/>
        <v>85.0656283641705</v>
      </c>
      <c r="W313" s="38">
        <v>1</v>
      </c>
      <c r="X313" s="42">
        <v>104</v>
      </c>
    </row>
    <row r="314" spans="1:24" ht="12.75">
      <c r="A314" s="38">
        <f t="shared" si="145"/>
        <v>281</v>
      </c>
      <c r="B314" s="41" t="s">
        <v>538</v>
      </c>
      <c r="C314" s="41" t="s">
        <v>536</v>
      </c>
      <c r="D314" s="38">
        <v>1989</v>
      </c>
      <c r="E314" s="42">
        <v>5109</v>
      </c>
      <c r="F314" s="42">
        <v>3474</v>
      </c>
      <c r="G314" s="44">
        <f t="shared" si="148"/>
        <v>3404.52</v>
      </c>
      <c r="H314" s="44">
        <f t="shared" si="159"/>
        <v>3370.4748</v>
      </c>
      <c r="I314" s="44">
        <f t="shared" si="159"/>
        <v>3336.7700520000003</v>
      </c>
      <c r="J314" s="45">
        <f t="shared" si="151"/>
        <v>3320.0862017400004</v>
      </c>
      <c r="K314" s="44">
        <f t="shared" si="152"/>
        <v>3310.1259431347803</v>
      </c>
      <c r="L314" s="44">
        <f t="shared" si="160"/>
        <v>3300.195565305376</v>
      </c>
      <c r="M314" s="44">
        <f t="shared" si="160"/>
        <v>3290.29497860946</v>
      </c>
      <c r="N314" s="44">
        <f aca="true" t="shared" si="161" ref="N314:P316">SUM(M314*99.7)/100</f>
        <v>3280.424093673632</v>
      </c>
      <c r="O314" s="44">
        <f t="shared" si="161"/>
        <v>3270.5828213926115</v>
      </c>
      <c r="P314" s="44">
        <f t="shared" si="161"/>
        <v>3260.771072928434</v>
      </c>
      <c r="Q314" s="44">
        <f t="shared" si="154"/>
        <v>3260.771072928434</v>
      </c>
      <c r="R314" s="44">
        <f>(Q314*99.7)/100</f>
        <v>3250.988759709649</v>
      </c>
      <c r="S314" s="44">
        <f aca="true" t="shared" si="162" ref="S314:V316">(R314*99.7)/100</f>
        <v>3241.23579343052</v>
      </c>
      <c r="T314" s="44">
        <f t="shared" si="162"/>
        <v>3231.512086050229</v>
      </c>
      <c r="U314" s="44">
        <f t="shared" si="162"/>
        <v>3221.8175497920784</v>
      </c>
      <c r="V314" s="44">
        <f t="shared" si="162"/>
        <v>3212.152097142702</v>
      </c>
      <c r="W314" s="38">
        <v>1</v>
      </c>
      <c r="X314" s="42">
        <v>1257</v>
      </c>
    </row>
    <row r="315" spans="1:24" ht="12.75">
      <c r="A315" s="38">
        <f t="shared" si="145"/>
        <v>282</v>
      </c>
      <c r="B315" s="41" t="s">
        <v>539</v>
      </c>
      <c r="C315" s="41" t="s">
        <v>536</v>
      </c>
      <c r="D315" s="38">
        <v>1989</v>
      </c>
      <c r="E315" s="42">
        <v>360</v>
      </c>
      <c r="F315" s="42">
        <v>176</v>
      </c>
      <c r="G315" s="44">
        <f t="shared" si="148"/>
        <v>172.48</v>
      </c>
      <c r="H315" s="44">
        <f t="shared" si="159"/>
        <v>170.7552</v>
      </c>
      <c r="I315" s="44">
        <f t="shared" si="159"/>
        <v>169.047648</v>
      </c>
      <c r="J315" s="45">
        <f t="shared" si="151"/>
        <v>168.20240976000002</v>
      </c>
      <c r="K315" s="44">
        <f t="shared" si="152"/>
        <v>167.69780253072003</v>
      </c>
      <c r="L315" s="44">
        <f t="shared" si="160"/>
        <v>167.19470912312786</v>
      </c>
      <c r="M315" s="44">
        <f t="shared" si="160"/>
        <v>166.69312499575847</v>
      </c>
      <c r="N315" s="44">
        <f t="shared" si="161"/>
        <v>166.1930456207712</v>
      </c>
      <c r="O315" s="44">
        <f t="shared" si="161"/>
        <v>165.69446648390888</v>
      </c>
      <c r="P315" s="44">
        <f t="shared" si="161"/>
        <v>165.1973830844572</v>
      </c>
      <c r="Q315" s="44">
        <f t="shared" si="154"/>
        <v>165.1973830844572</v>
      </c>
      <c r="R315" s="44">
        <f>(Q315*99.7)/100</f>
        <v>164.70179093520383</v>
      </c>
      <c r="S315" s="44">
        <f t="shared" si="162"/>
        <v>164.2076855623982</v>
      </c>
      <c r="T315" s="44">
        <f t="shared" si="162"/>
        <v>163.71506250571102</v>
      </c>
      <c r="U315" s="44">
        <f t="shared" si="162"/>
        <v>163.22391731819388</v>
      </c>
      <c r="V315" s="44">
        <f t="shared" si="162"/>
        <v>162.7342455662393</v>
      </c>
      <c r="W315" s="38">
        <v>1</v>
      </c>
      <c r="X315" s="42">
        <v>124</v>
      </c>
    </row>
    <row r="316" spans="1:24" ht="12.75">
      <c r="A316" s="38">
        <f t="shared" si="145"/>
        <v>283</v>
      </c>
      <c r="B316" s="41" t="s">
        <v>540</v>
      </c>
      <c r="C316" s="41" t="s">
        <v>536</v>
      </c>
      <c r="D316" s="38">
        <v>1990</v>
      </c>
      <c r="E316" s="42">
        <v>12</v>
      </c>
      <c r="F316" s="42">
        <v>0</v>
      </c>
      <c r="G316" s="44">
        <f t="shared" si="148"/>
        <v>0</v>
      </c>
      <c r="H316" s="44">
        <f t="shared" si="159"/>
        <v>0</v>
      </c>
      <c r="I316" s="44">
        <f t="shared" si="159"/>
        <v>0</v>
      </c>
      <c r="J316" s="45">
        <f t="shared" si="151"/>
        <v>0</v>
      </c>
      <c r="K316" s="44">
        <f t="shared" si="152"/>
        <v>0</v>
      </c>
      <c r="L316" s="44">
        <f t="shared" si="160"/>
        <v>0</v>
      </c>
      <c r="M316" s="44">
        <f t="shared" si="160"/>
        <v>0</v>
      </c>
      <c r="N316" s="44">
        <f t="shared" si="161"/>
        <v>0</v>
      </c>
      <c r="O316" s="44">
        <f t="shared" si="161"/>
        <v>0</v>
      </c>
      <c r="P316" s="44">
        <f t="shared" si="161"/>
        <v>0</v>
      </c>
      <c r="Q316" s="44">
        <f t="shared" si="154"/>
        <v>0</v>
      </c>
      <c r="R316" s="44">
        <f>(Q316*99.7)/100</f>
        <v>0</v>
      </c>
      <c r="S316" s="44">
        <f t="shared" si="162"/>
        <v>0</v>
      </c>
      <c r="T316" s="44">
        <f t="shared" si="162"/>
        <v>0</v>
      </c>
      <c r="U316" s="44">
        <f t="shared" si="162"/>
        <v>0</v>
      </c>
      <c r="V316" s="44">
        <f t="shared" si="162"/>
        <v>0</v>
      </c>
      <c r="W316" s="38">
        <v>1</v>
      </c>
      <c r="X316" s="42">
        <v>80</v>
      </c>
    </row>
    <row r="317" spans="1:24" ht="12.75">
      <c r="A317" s="38"/>
      <c r="B317" s="40" t="s">
        <v>541</v>
      </c>
      <c r="C317" s="41"/>
      <c r="D317" s="38"/>
      <c r="E317" s="42"/>
      <c r="F317" s="42"/>
      <c r="G317" s="44">
        <f t="shared" si="148"/>
        <v>0</v>
      </c>
      <c r="H317" s="44">
        <f t="shared" si="159"/>
        <v>0</v>
      </c>
      <c r="I317" s="44">
        <f t="shared" si="159"/>
        <v>0</v>
      </c>
      <c r="J317" s="45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>
        <f>(U317*99.7)/100</f>
        <v>0</v>
      </c>
      <c r="W317" s="38"/>
      <c r="X317" s="41"/>
    </row>
    <row r="318" spans="1:24" ht="12.75">
      <c r="A318" s="38">
        <v>284</v>
      </c>
      <c r="B318" s="41" t="s">
        <v>544</v>
      </c>
      <c r="C318" s="41" t="s">
        <v>545</v>
      </c>
      <c r="D318" s="38">
        <v>1977</v>
      </c>
      <c r="E318" s="42">
        <v>200</v>
      </c>
      <c r="F318" s="42">
        <v>60</v>
      </c>
      <c r="G318" s="44">
        <f t="shared" si="148"/>
        <v>58.8</v>
      </c>
      <c r="H318" s="44">
        <f t="shared" si="159"/>
        <v>58.211999999999996</v>
      </c>
      <c r="I318" s="44">
        <f t="shared" si="159"/>
        <v>57.62987999999999</v>
      </c>
      <c r="J318" s="45">
        <f aca="true" t="shared" si="163" ref="J318:J368">(I318*99.5)/100</f>
        <v>57.34173059999999</v>
      </c>
      <c r="K318" s="44">
        <f aca="true" t="shared" si="164" ref="K318:K368">(J318*99.7)/100</f>
        <v>57.16970540819999</v>
      </c>
      <c r="L318" s="44">
        <f>SUM(K318*99.7)/100</f>
        <v>56.99819629197539</v>
      </c>
      <c r="M318" s="44">
        <f>SUM(L318*99.7)/100</f>
        <v>56.82720170309946</v>
      </c>
      <c r="N318" s="44">
        <f aca="true" t="shared" si="165" ref="N318:N368">SUM(M318*99.7)/100</f>
        <v>56.65672009799017</v>
      </c>
      <c r="O318" s="44">
        <f aca="true" t="shared" si="166" ref="O318:O368">SUM(N318*99.7)/100</f>
        <v>56.486749937696196</v>
      </c>
      <c r="P318" s="44">
        <f aca="true" t="shared" si="167" ref="P318:P368">SUM(O318*99.7)/100</f>
        <v>56.31728968788311</v>
      </c>
      <c r="Q318" s="44">
        <f t="shared" si="154"/>
        <v>56.31728968788311</v>
      </c>
      <c r="R318" s="44">
        <f>(Q318*99.7)/100</f>
        <v>56.14833781881946</v>
      </c>
      <c r="S318" s="44">
        <f aca="true" t="shared" si="168" ref="S318:V368">(R318*99.7)/100</f>
        <v>55.97989280536301</v>
      </c>
      <c r="T318" s="44">
        <f t="shared" si="168"/>
        <v>55.81195312694692</v>
      </c>
      <c r="U318" s="44">
        <f>(T318*99.7)/100</f>
        <v>55.64451726756608</v>
      </c>
      <c r="V318" s="44">
        <f>(U318*99.7)/100</f>
        <v>55.47758371576339</v>
      </c>
      <c r="W318" s="38">
        <v>1</v>
      </c>
      <c r="X318" s="42">
        <v>92</v>
      </c>
    </row>
    <row r="319" spans="1:24" ht="12.75">
      <c r="A319" s="38">
        <f t="shared" si="145"/>
        <v>285</v>
      </c>
      <c r="B319" s="41" t="s">
        <v>347</v>
      </c>
      <c r="C319" s="41" t="s">
        <v>543</v>
      </c>
      <c r="D319" s="38">
        <v>1967</v>
      </c>
      <c r="E319" s="42">
        <v>49</v>
      </c>
      <c r="F319" s="42">
        <v>18</v>
      </c>
      <c r="G319" s="44">
        <f t="shared" si="148"/>
        <v>17.64</v>
      </c>
      <c r="H319" s="44">
        <f t="shared" si="159"/>
        <v>17.4636</v>
      </c>
      <c r="I319" s="44">
        <f t="shared" si="159"/>
        <v>17.288964</v>
      </c>
      <c r="J319" s="45">
        <f t="shared" si="163"/>
        <v>17.20251918</v>
      </c>
      <c r="K319" s="44">
        <f t="shared" si="164"/>
        <v>17.15091162246</v>
      </c>
      <c r="L319" s="44">
        <f>SUM(K319*99.7)/100</f>
        <v>17.099458887592622</v>
      </c>
      <c r="M319" s="44">
        <f aca="true" t="shared" si="169" ref="M319:M368">SUM(L319*99.7)/100</f>
        <v>17.048160510929844</v>
      </c>
      <c r="N319" s="44">
        <f t="shared" si="165"/>
        <v>16.997016029397056</v>
      </c>
      <c r="O319" s="44">
        <f t="shared" si="166"/>
        <v>16.946024981308867</v>
      </c>
      <c r="P319" s="44">
        <f t="shared" si="167"/>
        <v>16.89518690636494</v>
      </c>
      <c r="Q319" s="44">
        <f t="shared" si="154"/>
        <v>16.89518690636494</v>
      </c>
      <c r="R319" s="44">
        <f>(Q319*99.7)/100</f>
        <v>16.844501345645845</v>
      </c>
      <c r="S319" s="44">
        <f t="shared" si="168"/>
        <v>16.793967841608907</v>
      </c>
      <c r="T319" s="44">
        <f t="shared" si="168"/>
        <v>16.74358593808408</v>
      </c>
      <c r="U319" s="44">
        <f>(T319*99.7)/100</f>
        <v>16.69335518026983</v>
      </c>
      <c r="V319" s="44">
        <f>(U319*99.7)/100</f>
        <v>16.64327511472902</v>
      </c>
      <c r="W319" s="38"/>
      <c r="X319" s="42">
        <v>24</v>
      </c>
    </row>
    <row r="320" spans="1:24" ht="12.75">
      <c r="A320" s="38"/>
      <c r="B320" s="46" t="s">
        <v>546</v>
      </c>
      <c r="C320" s="41"/>
      <c r="D320" s="38"/>
      <c r="E320" s="42"/>
      <c r="F320" s="42"/>
      <c r="G320" s="44">
        <f t="shared" si="148"/>
        <v>0</v>
      </c>
      <c r="H320" s="44"/>
      <c r="I320" s="44"/>
      <c r="J320" s="45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38"/>
      <c r="X320" s="41"/>
    </row>
    <row r="321" spans="1:24" ht="12.75">
      <c r="A321" s="38">
        <v>286</v>
      </c>
      <c r="B321" s="41" t="s">
        <v>547</v>
      </c>
      <c r="C321" s="41" t="s">
        <v>548</v>
      </c>
      <c r="D321" s="38">
        <v>1982</v>
      </c>
      <c r="E321" s="42">
        <v>11961</v>
      </c>
      <c r="F321" s="42">
        <v>8683</v>
      </c>
      <c r="G321" s="44">
        <f t="shared" si="148"/>
        <v>8509.34</v>
      </c>
      <c r="H321" s="44">
        <f t="shared" si="159"/>
        <v>8424.2466</v>
      </c>
      <c r="I321" s="44">
        <f t="shared" si="159"/>
        <v>8340.004134</v>
      </c>
      <c r="J321" s="45">
        <f t="shared" si="163"/>
        <v>8298.304113330001</v>
      </c>
      <c r="K321" s="44">
        <f t="shared" si="164"/>
        <v>8273.409200990012</v>
      </c>
      <c r="L321" s="44">
        <f aca="true" t="shared" si="170" ref="L321:L329">SUM(K321*99.7)/100</f>
        <v>8248.588973387043</v>
      </c>
      <c r="M321" s="44">
        <f t="shared" si="169"/>
        <v>8223.843206466881</v>
      </c>
      <c r="N321" s="44">
        <f t="shared" si="165"/>
        <v>8199.17167684748</v>
      </c>
      <c r="O321" s="44">
        <f t="shared" si="166"/>
        <v>8174.574161816938</v>
      </c>
      <c r="P321" s="44">
        <f t="shared" si="167"/>
        <v>8150.050439331488</v>
      </c>
      <c r="Q321" s="44">
        <f t="shared" si="154"/>
        <v>8150.050439331488</v>
      </c>
      <c r="R321" s="44">
        <f aca="true" t="shared" si="171" ref="R321:R329">(Q321*99.7)/100</f>
        <v>8125.600288013494</v>
      </c>
      <c r="S321" s="44">
        <f t="shared" si="168"/>
        <v>8101.223487149454</v>
      </c>
      <c r="T321" s="44">
        <f t="shared" si="168"/>
        <v>8076.919816688006</v>
      </c>
      <c r="U321" s="44">
        <f aca="true" t="shared" si="172" ref="U321:V325">(T321*99.7)/100</f>
        <v>8052.6890572379425</v>
      </c>
      <c r="V321" s="44">
        <f t="shared" si="172"/>
        <v>8028.530990066229</v>
      </c>
      <c r="W321" s="38">
        <v>3</v>
      </c>
      <c r="X321" s="42">
        <v>3764</v>
      </c>
    </row>
    <row r="322" spans="1:24" ht="12.75">
      <c r="A322" s="38">
        <f t="shared" si="145"/>
        <v>287</v>
      </c>
      <c r="B322" s="41" t="s">
        <v>549</v>
      </c>
      <c r="C322" s="41" t="s">
        <v>550</v>
      </c>
      <c r="D322" s="38">
        <v>1982</v>
      </c>
      <c r="E322" s="42">
        <v>917</v>
      </c>
      <c r="F322" s="42">
        <v>565</v>
      </c>
      <c r="G322" s="44">
        <f t="shared" si="148"/>
        <v>553.7</v>
      </c>
      <c r="H322" s="44">
        <f t="shared" si="159"/>
        <v>548.163</v>
      </c>
      <c r="I322" s="44">
        <f t="shared" si="159"/>
        <v>542.68137</v>
      </c>
      <c r="J322" s="45">
        <f t="shared" si="163"/>
        <v>539.96796315</v>
      </c>
      <c r="K322" s="44">
        <f t="shared" si="164"/>
        <v>538.3480592605499</v>
      </c>
      <c r="L322" s="44">
        <f t="shared" si="170"/>
        <v>536.7330150827682</v>
      </c>
      <c r="M322" s="44">
        <f t="shared" si="169"/>
        <v>535.1228160375199</v>
      </c>
      <c r="N322" s="44">
        <f t="shared" si="165"/>
        <v>533.5174475894074</v>
      </c>
      <c r="O322" s="44">
        <f t="shared" si="166"/>
        <v>531.9168952466392</v>
      </c>
      <c r="P322" s="44">
        <f t="shared" si="167"/>
        <v>530.3211445608994</v>
      </c>
      <c r="Q322" s="44">
        <f t="shared" si="154"/>
        <v>530.3211445608994</v>
      </c>
      <c r="R322" s="44">
        <f t="shared" si="171"/>
        <v>528.7301811272167</v>
      </c>
      <c r="S322" s="44">
        <f t="shared" si="168"/>
        <v>527.1439905838351</v>
      </c>
      <c r="T322" s="44">
        <f t="shared" si="168"/>
        <v>525.5625586120836</v>
      </c>
      <c r="U322" s="44">
        <f t="shared" si="172"/>
        <v>523.9858709362475</v>
      </c>
      <c r="V322" s="44">
        <f t="shared" si="172"/>
        <v>522.4139133234388</v>
      </c>
      <c r="W322" s="38">
        <v>1</v>
      </c>
      <c r="X322" s="42">
        <v>216</v>
      </c>
    </row>
    <row r="323" spans="1:24" ht="12.75">
      <c r="A323" s="38">
        <f t="shared" si="145"/>
        <v>288</v>
      </c>
      <c r="B323" s="41" t="s">
        <v>551</v>
      </c>
      <c r="C323" s="41" t="s">
        <v>552</v>
      </c>
      <c r="D323" s="38">
        <v>1953</v>
      </c>
      <c r="E323" s="42">
        <v>80</v>
      </c>
      <c r="F323" s="42">
        <v>0</v>
      </c>
      <c r="G323" s="44">
        <f t="shared" si="148"/>
        <v>0</v>
      </c>
      <c r="H323" s="44">
        <f t="shared" si="159"/>
        <v>0</v>
      </c>
      <c r="I323" s="44">
        <f t="shared" si="159"/>
        <v>0</v>
      </c>
      <c r="J323" s="45">
        <f t="shared" si="163"/>
        <v>0</v>
      </c>
      <c r="K323" s="44">
        <f t="shared" si="164"/>
        <v>0</v>
      </c>
      <c r="L323" s="44">
        <f t="shared" si="170"/>
        <v>0</v>
      </c>
      <c r="M323" s="44">
        <f t="shared" si="169"/>
        <v>0</v>
      </c>
      <c r="N323" s="44">
        <f t="shared" si="165"/>
        <v>0</v>
      </c>
      <c r="O323" s="44">
        <f t="shared" si="166"/>
        <v>0</v>
      </c>
      <c r="P323" s="44">
        <f t="shared" si="167"/>
        <v>0</v>
      </c>
      <c r="Q323" s="44">
        <f t="shared" si="154"/>
        <v>0</v>
      </c>
      <c r="R323" s="44">
        <f t="shared" si="171"/>
        <v>0</v>
      </c>
      <c r="S323" s="44">
        <f t="shared" si="168"/>
        <v>0</v>
      </c>
      <c r="T323" s="44">
        <f t="shared" si="168"/>
        <v>0</v>
      </c>
      <c r="U323" s="44">
        <f t="shared" si="172"/>
        <v>0</v>
      </c>
      <c r="V323" s="44">
        <f t="shared" si="172"/>
        <v>0</v>
      </c>
      <c r="W323" s="38">
        <v>1</v>
      </c>
      <c r="X323" s="42">
        <v>47.5</v>
      </c>
    </row>
    <row r="324" spans="1:24" ht="12.75">
      <c r="A324" s="38">
        <f t="shared" si="145"/>
        <v>289</v>
      </c>
      <c r="B324" s="41" t="s">
        <v>553</v>
      </c>
      <c r="C324" s="41" t="s">
        <v>552</v>
      </c>
      <c r="D324" s="38">
        <v>1955</v>
      </c>
      <c r="E324" s="42">
        <v>128</v>
      </c>
      <c r="F324" s="42">
        <v>51</v>
      </c>
      <c r="G324" s="44">
        <f t="shared" si="148"/>
        <v>49.98</v>
      </c>
      <c r="H324" s="44">
        <f aca="true" t="shared" si="173" ref="H324:I336">(G324*99)/100</f>
        <v>49.480199999999996</v>
      </c>
      <c r="I324" s="44">
        <f t="shared" si="173"/>
        <v>48.985397999999996</v>
      </c>
      <c r="J324" s="45">
        <f t="shared" si="163"/>
        <v>48.74047100999999</v>
      </c>
      <c r="K324" s="44">
        <f t="shared" si="164"/>
        <v>48.594249596969995</v>
      </c>
      <c r="L324" s="44">
        <f t="shared" si="170"/>
        <v>48.44846684817909</v>
      </c>
      <c r="M324" s="44">
        <f>SUM(L324*99.7)/100</f>
        <v>48.303121447634545</v>
      </c>
      <c r="N324" s="44">
        <f t="shared" si="165"/>
        <v>48.158212083291644</v>
      </c>
      <c r="O324" s="44">
        <f t="shared" si="166"/>
        <v>48.01373744704177</v>
      </c>
      <c r="P324" s="44">
        <f t="shared" si="167"/>
        <v>47.86969623470065</v>
      </c>
      <c r="Q324" s="44">
        <f t="shared" si="154"/>
        <v>47.86969623470065</v>
      </c>
      <c r="R324" s="44">
        <f t="shared" si="171"/>
        <v>47.726087145996544</v>
      </c>
      <c r="S324" s="44">
        <f t="shared" si="168"/>
        <v>47.582908884558556</v>
      </c>
      <c r="T324" s="44">
        <f t="shared" si="168"/>
        <v>47.440160157904884</v>
      </c>
      <c r="U324" s="44">
        <f t="shared" si="172"/>
        <v>47.29783967743118</v>
      </c>
      <c r="V324" s="44">
        <f t="shared" si="172"/>
        <v>47.15594615839888</v>
      </c>
      <c r="W324" s="38">
        <v>1</v>
      </c>
      <c r="X324" s="42">
        <v>265</v>
      </c>
    </row>
    <row r="325" spans="1:24" ht="12.75">
      <c r="A325" s="38">
        <f t="shared" si="145"/>
        <v>290</v>
      </c>
      <c r="B325" s="41" t="s">
        <v>554</v>
      </c>
      <c r="C325" s="41" t="s">
        <v>550</v>
      </c>
      <c r="D325" s="38">
        <v>1987</v>
      </c>
      <c r="E325" s="42">
        <v>131</v>
      </c>
      <c r="F325" s="42">
        <v>72</v>
      </c>
      <c r="G325" s="44">
        <f t="shared" si="148"/>
        <v>70.56</v>
      </c>
      <c r="H325" s="44">
        <f t="shared" si="173"/>
        <v>69.8544</v>
      </c>
      <c r="I325" s="44">
        <f t="shared" si="173"/>
        <v>69.155856</v>
      </c>
      <c r="J325" s="45">
        <f t="shared" si="163"/>
        <v>68.81007672</v>
      </c>
      <c r="K325" s="44">
        <f t="shared" si="164"/>
        <v>68.60364648984</v>
      </c>
      <c r="L325" s="44">
        <f t="shared" si="170"/>
        <v>68.39783555037049</v>
      </c>
      <c r="M325" s="44">
        <f t="shared" si="169"/>
        <v>68.19264204371937</v>
      </c>
      <c r="N325" s="44">
        <f t="shared" si="165"/>
        <v>67.98806411758822</v>
      </c>
      <c r="O325" s="44">
        <f t="shared" si="166"/>
        <v>67.78409992523547</v>
      </c>
      <c r="P325" s="44">
        <f t="shared" si="167"/>
        <v>67.58074762545976</v>
      </c>
      <c r="Q325" s="44">
        <f t="shared" si="154"/>
        <v>67.58074762545976</v>
      </c>
      <c r="R325" s="44">
        <f t="shared" si="171"/>
        <v>67.37800538258338</v>
      </c>
      <c r="S325" s="44">
        <f t="shared" si="168"/>
        <v>67.17587136643563</v>
      </c>
      <c r="T325" s="44">
        <f t="shared" si="168"/>
        <v>66.97434375233632</v>
      </c>
      <c r="U325" s="44">
        <f t="shared" si="172"/>
        <v>66.77342072107932</v>
      </c>
      <c r="V325" s="44">
        <f t="shared" si="172"/>
        <v>66.57310045891607</v>
      </c>
      <c r="W325" s="38">
        <v>1</v>
      </c>
      <c r="X325" s="42">
        <v>74.75</v>
      </c>
    </row>
    <row r="326" spans="1:24" ht="12.75">
      <c r="A326" s="38">
        <f t="shared" si="145"/>
        <v>291</v>
      </c>
      <c r="B326" s="41" t="s">
        <v>554</v>
      </c>
      <c r="C326" s="41" t="s">
        <v>552</v>
      </c>
      <c r="D326" s="38">
        <v>1954</v>
      </c>
      <c r="E326" s="42">
        <v>12</v>
      </c>
      <c r="F326" s="42">
        <v>0</v>
      </c>
      <c r="G326" s="44">
        <f t="shared" si="148"/>
        <v>0</v>
      </c>
      <c r="H326" s="44">
        <f t="shared" si="173"/>
        <v>0</v>
      </c>
      <c r="I326" s="44">
        <f t="shared" si="173"/>
        <v>0</v>
      </c>
      <c r="J326" s="45">
        <f t="shared" si="163"/>
        <v>0</v>
      </c>
      <c r="K326" s="44">
        <f t="shared" si="164"/>
        <v>0</v>
      </c>
      <c r="L326" s="44">
        <f t="shared" si="170"/>
        <v>0</v>
      </c>
      <c r="M326" s="44">
        <f t="shared" si="169"/>
        <v>0</v>
      </c>
      <c r="N326" s="44">
        <f t="shared" si="165"/>
        <v>0</v>
      </c>
      <c r="O326" s="44">
        <f t="shared" si="166"/>
        <v>0</v>
      </c>
      <c r="P326" s="44">
        <f t="shared" si="167"/>
        <v>0</v>
      </c>
      <c r="Q326" s="44">
        <f t="shared" si="154"/>
        <v>0</v>
      </c>
      <c r="R326" s="44">
        <f t="shared" si="171"/>
        <v>0</v>
      </c>
      <c r="S326" s="44">
        <f t="shared" si="168"/>
        <v>0</v>
      </c>
      <c r="T326" s="44">
        <f t="shared" si="168"/>
        <v>0</v>
      </c>
      <c r="U326" s="44">
        <f t="shared" si="168"/>
        <v>0</v>
      </c>
      <c r="V326" s="44">
        <f t="shared" si="168"/>
        <v>0</v>
      </c>
      <c r="W326" s="38">
        <v>1</v>
      </c>
      <c r="X326" s="42">
        <v>40</v>
      </c>
    </row>
    <row r="327" spans="1:24" ht="12.75">
      <c r="A327" s="38">
        <f t="shared" si="145"/>
        <v>292</v>
      </c>
      <c r="B327" s="41" t="s">
        <v>279</v>
      </c>
      <c r="C327" s="41" t="s">
        <v>552</v>
      </c>
      <c r="D327" s="38">
        <v>1982</v>
      </c>
      <c r="E327" s="42">
        <v>63</v>
      </c>
      <c r="F327" s="42">
        <v>0</v>
      </c>
      <c r="G327" s="44">
        <f t="shared" si="148"/>
        <v>0</v>
      </c>
      <c r="H327" s="44">
        <f t="shared" si="173"/>
        <v>0</v>
      </c>
      <c r="I327" s="44">
        <f t="shared" si="173"/>
        <v>0</v>
      </c>
      <c r="J327" s="45">
        <f t="shared" si="163"/>
        <v>0</v>
      </c>
      <c r="K327" s="44">
        <f t="shared" si="164"/>
        <v>0</v>
      </c>
      <c r="L327" s="44">
        <f t="shared" si="170"/>
        <v>0</v>
      </c>
      <c r="M327" s="44">
        <f t="shared" si="169"/>
        <v>0</v>
      </c>
      <c r="N327" s="44">
        <f t="shared" si="165"/>
        <v>0</v>
      </c>
      <c r="O327" s="44">
        <f t="shared" si="166"/>
        <v>0</v>
      </c>
      <c r="P327" s="44">
        <f t="shared" si="167"/>
        <v>0</v>
      </c>
      <c r="Q327" s="44">
        <f t="shared" si="154"/>
        <v>0</v>
      </c>
      <c r="R327" s="44">
        <f t="shared" si="171"/>
        <v>0</v>
      </c>
      <c r="S327" s="44">
        <f t="shared" si="168"/>
        <v>0</v>
      </c>
      <c r="T327" s="44">
        <f t="shared" si="168"/>
        <v>0</v>
      </c>
      <c r="U327" s="44">
        <f t="shared" si="168"/>
        <v>0</v>
      </c>
      <c r="V327" s="44">
        <f t="shared" si="168"/>
        <v>0</v>
      </c>
      <c r="W327" s="38"/>
      <c r="X327" s="42">
        <v>0</v>
      </c>
    </row>
    <row r="328" spans="1:24" ht="12.75">
      <c r="A328" s="38">
        <f t="shared" si="145"/>
        <v>293</v>
      </c>
      <c r="B328" s="41" t="s">
        <v>555</v>
      </c>
      <c r="C328" s="41" t="s">
        <v>542</v>
      </c>
      <c r="D328" s="38">
        <v>1983</v>
      </c>
      <c r="E328" s="42">
        <v>3684</v>
      </c>
      <c r="F328" s="42">
        <v>2712</v>
      </c>
      <c r="G328" s="44">
        <f t="shared" si="148"/>
        <v>2657.76</v>
      </c>
      <c r="H328" s="44">
        <f t="shared" si="173"/>
        <v>2631.1824000000006</v>
      </c>
      <c r="I328" s="44">
        <f t="shared" si="173"/>
        <v>2604.8705760000007</v>
      </c>
      <c r="J328" s="45">
        <f t="shared" si="163"/>
        <v>2591.846223120001</v>
      </c>
      <c r="K328" s="44">
        <f t="shared" si="164"/>
        <v>2584.070684450641</v>
      </c>
      <c r="L328" s="44">
        <f t="shared" si="170"/>
        <v>2576.318472397289</v>
      </c>
      <c r="M328" s="44">
        <f t="shared" si="169"/>
        <v>2568.589516980097</v>
      </c>
      <c r="N328" s="44">
        <f t="shared" si="165"/>
        <v>2560.8837484291566</v>
      </c>
      <c r="O328" s="44">
        <f t="shared" si="166"/>
        <v>2553.2010971838695</v>
      </c>
      <c r="P328" s="44">
        <f t="shared" si="167"/>
        <v>2545.5414938923177</v>
      </c>
      <c r="Q328" s="44">
        <f t="shared" si="154"/>
        <v>2545.5414938923177</v>
      </c>
      <c r="R328" s="44">
        <f t="shared" si="171"/>
        <v>2537.904869410641</v>
      </c>
      <c r="S328" s="44">
        <f t="shared" si="168"/>
        <v>2530.291154802409</v>
      </c>
      <c r="T328" s="44">
        <f t="shared" si="168"/>
        <v>2522.700281338002</v>
      </c>
      <c r="U328" s="44">
        <f t="shared" si="168"/>
        <v>2515.132180493988</v>
      </c>
      <c r="V328" s="44">
        <f t="shared" si="168"/>
        <v>2507.5867839525063</v>
      </c>
      <c r="W328" s="38">
        <v>2</v>
      </c>
      <c r="X328" s="42">
        <v>1800</v>
      </c>
    </row>
    <row r="329" spans="1:24" ht="12.75">
      <c r="A329" s="38">
        <f t="shared" si="145"/>
        <v>294</v>
      </c>
      <c r="B329" s="41" t="s">
        <v>556</v>
      </c>
      <c r="C329" s="41" t="s">
        <v>542</v>
      </c>
      <c r="D329" s="38">
        <v>1983</v>
      </c>
      <c r="E329" s="42">
        <v>168</v>
      </c>
      <c r="F329" s="42">
        <v>113</v>
      </c>
      <c r="G329" s="44">
        <f t="shared" si="148"/>
        <v>110.74</v>
      </c>
      <c r="H329" s="44">
        <f t="shared" si="173"/>
        <v>109.6326</v>
      </c>
      <c r="I329" s="44">
        <f t="shared" si="173"/>
        <v>108.53627399999999</v>
      </c>
      <c r="J329" s="45">
        <f t="shared" si="163"/>
        <v>107.99359262999998</v>
      </c>
      <c r="K329" s="44">
        <f t="shared" si="164"/>
        <v>107.66961185211</v>
      </c>
      <c r="L329" s="44">
        <f t="shared" si="170"/>
        <v>107.34660301655367</v>
      </c>
      <c r="M329" s="44">
        <f t="shared" si="169"/>
        <v>107.02456320750402</v>
      </c>
      <c r="N329" s="44">
        <f t="shared" si="165"/>
        <v>106.7034895178815</v>
      </c>
      <c r="O329" s="44">
        <f t="shared" si="166"/>
        <v>106.38337904932786</v>
      </c>
      <c r="P329" s="44">
        <f t="shared" si="167"/>
        <v>106.06422891217989</v>
      </c>
      <c r="Q329" s="44">
        <f t="shared" si="154"/>
        <v>106.06422891217989</v>
      </c>
      <c r="R329" s="44">
        <f t="shared" si="171"/>
        <v>105.74603622544335</v>
      </c>
      <c r="S329" s="44">
        <f t="shared" si="168"/>
        <v>105.42879811676703</v>
      </c>
      <c r="T329" s="44">
        <f t="shared" si="168"/>
        <v>105.11251172241673</v>
      </c>
      <c r="U329" s="44">
        <f t="shared" si="168"/>
        <v>104.79717418724948</v>
      </c>
      <c r="V329" s="44">
        <f t="shared" si="168"/>
        <v>104.48278266468773</v>
      </c>
      <c r="W329" s="38"/>
      <c r="X329" s="42">
        <v>36</v>
      </c>
    </row>
    <row r="330" spans="1:24" ht="12.75">
      <c r="A330" s="38"/>
      <c r="B330" s="49" t="s">
        <v>557</v>
      </c>
      <c r="C330" s="41"/>
      <c r="D330" s="38"/>
      <c r="E330" s="42"/>
      <c r="F330" s="42"/>
      <c r="G330" s="44">
        <f t="shared" si="148"/>
        <v>0</v>
      </c>
      <c r="H330" s="44"/>
      <c r="I330" s="44"/>
      <c r="J330" s="45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38"/>
      <c r="X330" s="41"/>
    </row>
    <row r="331" spans="1:24" ht="12.75">
      <c r="A331" s="38">
        <v>295</v>
      </c>
      <c r="B331" s="41" t="s">
        <v>558</v>
      </c>
      <c r="C331" s="41" t="s">
        <v>233</v>
      </c>
      <c r="D331" s="38">
        <v>1958</v>
      </c>
      <c r="E331" s="42">
        <v>647</v>
      </c>
      <c r="F331" s="42">
        <v>539</v>
      </c>
      <c r="G331" s="44">
        <f t="shared" si="148"/>
        <v>528.22</v>
      </c>
      <c r="H331" s="44">
        <f t="shared" si="173"/>
        <v>522.9378</v>
      </c>
      <c r="I331" s="44">
        <f t="shared" si="173"/>
        <v>517.708422</v>
      </c>
      <c r="J331" s="45">
        <f t="shared" si="163"/>
        <v>515.11987989</v>
      </c>
      <c r="K331" s="44">
        <f t="shared" si="164"/>
        <v>513.57452025033</v>
      </c>
      <c r="L331" s="44">
        <f aca="true" t="shared" si="174" ref="L331:L358">SUM(K331*99.7)/100</f>
        <v>512.033796689579</v>
      </c>
      <c r="M331" s="44">
        <f t="shared" si="169"/>
        <v>510.4976952995103</v>
      </c>
      <c r="N331" s="44">
        <f t="shared" si="165"/>
        <v>508.96620221361184</v>
      </c>
      <c r="O331" s="44">
        <f t="shared" si="166"/>
        <v>507.439303606971</v>
      </c>
      <c r="P331" s="44">
        <f t="shared" si="167"/>
        <v>505.91698569615005</v>
      </c>
      <c r="Q331" s="44">
        <f t="shared" si="154"/>
        <v>505.91698569615005</v>
      </c>
      <c r="R331" s="44">
        <f aca="true" t="shared" si="175" ref="R331:R338">(Q331*99.7)/100</f>
        <v>504.3992347390616</v>
      </c>
      <c r="S331" s="44">
        <f t="shared" si="168"/>
        <v>502.8860370348445</v>
      </c>
      <c r="T331" s="44">
        <f t="shared" si="168"/>
        <v>501.37737892373997</v>
      </c>
      <c r="U331" s="44">
        <f t="shared" si="168"/>
        <v>499.87324678696876</v>
      </c>
      <c r="V331" s="44">
        <f t="shared" si="168"/>
        <v>498.37362704660785</v>
      </c>
      <c r="W331" s="38">
        <v>1</v>
      </c>
      <c r="X331" s="42">
        <v>215</v>
      </c>
    </row>
    <row r="332" spans="1:24" ht="12.75">
      <c r="A332" s="38">
        <f t="shared" si="145"/>
        <v>296</v>
      </c>
      <c r="B332" s="41" t="s">
        <v>559</v>
      </c>
      <c r="C332" s="41" t="s">
        <v>560</v>
      </c>
      <c r="D332" s="38">
        <v>1980</v>
      </c>
      <c r="E332" s="42">
        <v>326</v>
      </c>
      <c r="F332" s="42">
        <v>250</v>
      </c>
      <c r="G332" s="44">
        <f t="shared" si="148"/>
        <v>245</v>
      </c>
      <c r="H332" s="44">
        <f t="shared" si="173"/>
        <v>242.55</v>
      </c>
      <c r="I332" s="44">
        <f t="shared" si="173"/>
        <v>240.1245</v>
      </c>
      <c r="J332" s="45">
        <f t="shared" si="163"/>
        <v>238.9238775</v>
      </c>
      <c r="K332" s="44">
        <f t="shared" si="164"/>
        <v>238.2071058675</v>
      </c>
      <c r="L332" s="44">
        <f t="shared" si="174"/>
        <v>237.49248454989748</v>
      </c>
      <c r="M332" s="44">
        <f t="shared" si="169"/>
        <v>236.7800070962478</v>
      </c>
      <c r="N332" s="44">
        <f t="shared" si="165"/>
        <v>236.06966707495906</v>
      </c>
      <c r="O332" s="44">
        <f t="shared" si="166"/>
        <v>235.36145807373418</v>
      </c>
      <c r="P332" s="44">
        <f t="shared" si="167"/>
        <v>234.655373699513</v>
      </c>
      <c r="Q332" s="44">
        <f t="shared" si="154"/>
        <v>234.655373699513</v>
      </c>
      <c r="R332" s="44">
        <f t="shared" si="175"/>
        <v>233.95140757841446</v>
      </c>
      <c r="S332" s="44">
        <f t="shared" si="168"/>
        <v>233.24955335567924</v>
      </c>
      <c r="T332" s="44">
        <f t="shared" si="168"/>
        <v>232.5498046956122</v>
      </c>
      <c r="U332" s="44">
        <f t="shared" si="168"/>
        <v>231.85215528152537</v>
      </c>
      <c r="V332" s="44">
        <f t="shared" si="168"/>
        <v>231.1565988156808</v>
      </c>
      <c r="W332" s="38">
        <v>1</v>
      </c>
      <c r="X332" s="42">
        <v>63</v>
      </c>
    </row>
    <row r="333" spans="1:24" ht="12.75">
      <c r="A333" s="38">
        <f t="shared" si="145"/>
        <v>297</v>
      </c>
      <c r="B333" s="41" t="s">
        <v>561</v>
      </c>
      <c r="C333" s="41" t="s">
        <v>233</v>
      </c>
      <c r="D333" s="38">
        <v>1958</v>
      </c>
      <c r="E333" s="42">
        <v>346</v>
      </c>
      <c r="F333" s="42">
        <v>288</v>
      </c>
      <c r="G333" s="44">
        <f t="shared" si="148"/>
        <v>282.24</v>
      </c>
      <c r="H333" s="44">
        <f t="shared" si="173"/>
        <v>279.4176</v>
      </c>
      <c r="I333" s="44">
        <f t="shared" si="173"/>
        <v>276.623424</v>
      </c>
      <c r="J333" s="45">
        <f t="shared" si="163"/>
        <v>275.24030688</v>
      </c>
      <c r="K333" s="44">
        <f t="shared" si="164"/>
        <v>274.41458595936</v>
      </c>
      <c r="L333" s="44">
        <f t="shared" si="174"/>
        <v>273.59134220148195</v>
      </c>
      <c r="M333" s="44">
        <f>SUM(L333*99.7)/100</f>
        <v>272.7705681748775</v>
      </c>
      <c r="N333" s="44">
        <f t="shared" si="165"/>
        <v>271.9522564703529</v>
      </c>
      <c r="O333" s="44">
        <f t="shared" si="166"/>
        <v>271.13639970094187</v>
      </c>
      <c r="P333" s="44">
        <f t="shared" si="167"/>
        <v>270.32299050183906</v>
      </c>
      <c r="Q333" s="44">
        <f t="shared" si="154"/>
        <v>270.32299050183906</v>
      </c>
      <c r="R333" s="44">
        <f t="shared" si="175"/>
        <v>269.5120215303335</v>
      </c>
      <c r="S333" s="44">
        <f t="shared" si="168"/>
        <v>268.7034854657425</v>
      </c>
      <c r="T333" s="44">
        <f t="shared" si="168"/>
        <v>267.8973750093453</v>
      </c>
      <c r="U333" s="44">
        <f t="shared" si="168"/>
        <v>267.0936828843173</v>
      </c>
      <c r="V333" s="44">
        <f t="shared" si="168"/>
        <v>266.2924018356643</v>
      </c>
      <c r="W333" s="38">
        <v>1</v>
      </c>
      <c r="X333" s="42">
        <v>213</v>
      </c>
    </row>
    <row r="334" spans="1:24" ht="12.75">
      <c r="A334" s="38">
        <f t="shared" si="145"/>
        <v>298</v>
      </c>
      <c r="B334" s="41" t="s">
        <v>562</v>
      </c>
      <c r="C334" s="41" t="s">
        <v>230</v>
      </c>
      <c r="D334" s="38">
        <v>1959</v>
      </c>
      <c r="E334" s="42">
        <v>301</v>
      </c>
      <c r="F334" s="42">
        <v>251</v>
      </c>
      <c r="G334" s="44">
        <f t="shared" si="148"/>
        <v>245.98</v>
      </c>
      <c r="H334" s="44">
        <f t="shared" si="173"/>
        <v>243.52020000000002</v>
      </c>
      <c r="I334" s="44">
        <f t="shared" si="173"/>
        <v>241.084998</v>
      </c>
      <c r="J334" s="45">
        <f t="shared" si="163"/>
        <v>239.87957301000003</v>
      </c>
      <c r="K334" s="44">
        <f t="shared" si="164"/>
        <v>239.15993429097006</v>
      </c>
      <c r="L334" s="44">
        <f t="shared" si="174"/>
        <v>238.44245448809713</v>
      </c>
      <c r="M334" s="44">
        <f t="shared" si="169"/>
        <v>237.72712712463283</v>
      </c>
      <c r="N334" s="44">
        <f t="shared" si="165"/>
        <v>237.01394574325894</v>
      </c>
      <c r="O334" s="44">
        <f t="shared" si="166"/>
        <v>236.30290390602917</v>
      </c>
      <c r="P334" s="44">
        <f t="shared" si="167"/>
        <v>235.5939951943111</v>
      </c>
      <c r="Q334" s="44">
        <f t="shared" si="154"/>
        <v>235.5939951943111</v>
      </c>
      <c r="R334" s="44">
        <f t="shared" si="175"/>
        <v>234.88721320872818</v>
      </c>
      <c r="S334" s="44">
        <f t="shared" si="168"/>
        <v>234.182551569102</v>
      </c>
      <c r="T334" s="44">
        <f t="shared" si="168"/>
        <v>233.4800039143947</v>
      </c>
      <c r="U334" s="44">
        <f t="shared" si="168"/>
        <v>232.77956390265155</v>
      </c>
      <c r="V334" s="44">
        <f t="shared" si="168"/>
        <v>232.0812252109436</v>
      </c>
      <c r="W334" s="38">
        <v>1</v>
      </c>
      <c r="X334" s="42">
        <v>60</v>
      </c>
    </row>
    <row r="335" spans="1:24" ht="12.75">
      <c r="A335" s="38">
        <f t="shared" si="145"/>
        <v>299</v>
      </c>
      <c r="B335" s="41" t="s">
        <v>563</v>
      </c>
      <c r="C335" s="41" t="s">
        <v>235</v>
      </c>
      <c r="D335" s="38">
        <v>1960</v>
      </c>
      <c r="E335" s="42">
        <v>148</v>
      </c>
      <c r="F335" s="42">
        <v>114</v>
      </c>
      <c r="G335" s="44">
        <f t="shared" si="148"/>
        <v>111.72</v>
      </c>
      <c r="H335" s="44">
        <f t="shared" si="173"/>
        <v>110.6028</v>
      </c>
      <c r="I335" s="44">
        <f t="shared" si="173"/>
        <v>109.496772</v>
      </c>
      <c r="J335" s="45">
        <f t="shared" si="163"/>
        <v>108.94928814000001</v>
      </c>
      <c r="K335" s="44">
        <f t="shared" si="164"/>
        <v>108.62244027558</v>
      </c>
      <c r="L335" s="44">
        <f t="shared" si="174"/>
        <v>108.29657295475326</v>
      </c>
      <c r="M335" s="44">
        <f t="shared" si="169"/>
        <v>107.97168323588899</v>
      </c>
      <c r="N335" s="44">
        <f t="shared" si="165"/>
        <v>107.64776818618132</v>
      </c>
      <c r="O335" s="44">
        <f t="shared" si="166"/>
        <v>107.32482488162279</v>
      </c>
      <c r="P335" s="44">
        <f t="shared" si="167"/>
        <v>107.00285040697793</v>
      </c>
      <c r="Q335" s="44">
        <f t="shared" si="154"/>
        <v>107.00285040697793</v>
      </c>
      <c r="R335" s="44">
        <f t="shared" si="175"/>
        <v>106.681841855757</v>
      </c>
      <c r="S335" s="44">
        <f t="shared" si="168"/>
        <v>106.36179633018973</v>
      </c>
      <c r="T335" s="44">
        <f t="shared" si="168"/>
        <v>106.04271094119916</v>
      </c>
      <c r="U335" s="44">
        <f t="shared" si="168"/>
        <v>105.72458280837556</v>
      </c>
      <c r="V335" s="44">
        <f t="shared" si="168"/>
        <v>105.40740905995044</v>
      </c>
      <c r="W335" s="38">
        <v>1</v>
      </c>
      <c r="X335" s="42">
        <v>54</v>
      </c>
    </row>
    <row r="336" spans="1:24" ht="12.75">
      <c r="A336" s="38">
        <f t="shared" si="145"/>
        <v>300</v>
      </c>
      <c r="B336" s="41" t="s">
        <v>564</v>
      </c>
      <c r="C336" s="41" t="s">
        <v>235</v>
      </c>
      <c r="D336" s="38">
        <v>1980</v>
      </c>
      <c r="E336" s="42">
        <v>505</v>
      </c>
      <c r="F336" s="42">
        <v>420</v>
      </c>
      <c r="G336" s="44">
        <f t="shared" si="148"/>
        <v>411.6</v>
      </c>
      <c r="H336" s="44">
        <f t="shared" si="173"/>
        <v>407.48400000000004</v>
      </c>
      <c r="I336" s="44">
        <f t="shared" si="173"/>
        <v>403.40916000000004</v>
      </c>
      <c r="J336" s="45">
        <f t="shared" si="163"/>
        <v>401.3921142000001</v>
      </c>
      <c r="K336" s="44">
        <f t="shared" si="164"/>
        <v>400.18793785740013</v>
      </c>
      <c r="L336" s="44">
        <f t="shared" si="174"/>
        <v>398.98737404382797</v>
      </c>
      <c r="M336" s="44">
        <f t="shared" si="169"/>
        <v>397.7904119216965</v>
      </c>
      <c r="N336" s="44">
        <f t="shared" si="165"/>
        <v>396.5970406859314</v>
      </c>
      <c r="O336" s="44">
        <f t="shared" si="166"/>
        <v>395.4072495638736</v>
      </c>
      <c r="P336" s="44">
        <f t="shared" si="167"/>
        <v>394.221027815182</v>
      </c>
      <c r="Q336" s="44">
        <f t="shared" si="154"/>
        <v>394.221027815182</v>
      </c>
      <c r="R336" s="44">
        <f t="shared" si="175"/>
        <v>393.0383647317365</v>
      </c>
      <c r="S336" s="44">
        <f t="shared" si="168"/>
        <v>391.85924963754127</v>
      </c>
      <c r="T336" s="44">
        <f t="shared" si="168"/>
        <v>390.6836718886287</v>
      </c>
      <c r="U336" s="44">
        <f t="shared" si="168"/>
        <v>389.5116208729628</v>
      </c>
      <c r="V336" s="44">
        <f t="shared" si="168"/>
        <v>388.3430860103439</v>
      </c>
      <c r="W336" s="38">
        <v>1</v>
      </c>
      <c r="X336" s="42">
        <v>1196</v>
      </c>
    </row>
    <row r="337" spans="1:24" ht="12.75">
      <c r="A337" s="38">
        <f t="shared" si="145"/>
        <v>301</v>
      </c>
      <c r="B337" s="41" t="s">
        <v>593</v>
      </c>
      <c r="C337" s="41" t="s">
        <v>235</v>
      </c>
      <c r="D337" s="38">
        <v>1980</v>
      </c>
      <c r="E337" s="42">
        <v>772</v>
      </c>
      <c r="F337" s="42">
        <v>592</v>
      </c>
      <c r="G337" s="44">
        <f aca="true" t="shared" si="176" ref="G337:G391">(F337*98)/100</f>
        <v>580.16</v>
      </c>
      <c r="H337" s="44">
        <f aca="true" t="shared" si="177" ref="H337:I352">(G337*99)/100</f>
        <v>574.3584</v>
      </c>
      <c r="I337" s="44">
        <f t="shared" si="177"/>
        <v>568.614816</v>
      </c>
      <c r="J337" s="45">
        <f t="shared" si="163"/>
        <v>565.77174192</v>
      </c>
      <c r="K337" s="44">
        <f t="shared" si="164"/>
        <v>564.07442669424</v>
      </c>
      <c r="L337" s="44">
        <f t="shared" si="174"/>
        <v>562.3822034141573</v>
      </c>
      <c r="M337" s="44">
        <f t="shared" si="169"/>
        <v>560.6950568039149</v>
      </c>
      <c r="N337" s="44">
        <f t="shared" si="165"/>
        <v>559.0129716335032</v>
      </c>
      <c r="O337" s="44">
        <f t="shared" si="166"/>
        <v>557.3359327186027</v>
      </c>
      <c r="P337" s="44">
        <f t="shared" si="167"/>
        <v>555.6639249204469</v>
      </c>
      <c r="Q337" s="44">
        <f t="shared" si="154"/>
        <v>555.6639249204469</v>
      </c>
      <c r="R337" s="44">
        <f t="shared" si="175"/>
        <v>553.9969331456855</v>
      </c>
      <c r="S337" s="44">
        <f t="shared" si="168"/>
        <v>552.3349423462485</v>
      </c>
      <c r="T337" s="44">
        <f t="shared" si="168"/>
        <v>550.6779375192098</v>
      </c>
      <c r="U337" s="44">
        <f t="shared" si="168"/>
        <v>549.0259037066521</v>
      </c>
      <c r="V337" s="44">
        <f t="shared" si="168"/>
        <v>547.3788259955322</v>
      </c>
      <c r="W337" s="38">
        <v>1</v>
      </c>
      <c r="X337" s="42">
        <v>126</v>
      </c>
    </row>
    <row r="338" spans="1:24" ht="12.75">
      <c r="A338" s="38">
        <f t="shared" si="145"/>
        <v>302</v>
      </c>
      <c r="B338" s="41" t="s">
        <v>594</v>
      </c>
      <c r="C338" s="41" t="s">
        <v>235</v>
      </c>
      <c r="D338" s="38">
        <v>1978</v>
      </c>
      <c r="E338" s="42">
        <v>3</v>
      </c>
      <c r="F338" s="42">
        <v>0</v>
      </c>
      <c r="G338" s="44">
        <f t="shared" si="176"/>
        <v>0</v>
      </c>
      <c r="H338" s="44">
        <f t="shared" si="177"/>
        <v>0</v>
      </c>
      <c r="I338" s="44">
        <f t="shared" si="177"/>
        <v>0</v>
      </c>
      <c r="J338" s="45">
        <f t="shared" si="163"/>
        <v>0</v>
      </c>
      <c r="K338" s="44">
        <f t="shared" si="164"/>
        <v>0</v>
      </c>
      <c r="L338" s="44">
        <f t="shared" si="174"/>
        <v>0</v>
      </c>
      <c r="M338" s="44">
        <f t="shared" si="169"/>
        <v>0</v>
      </c>
      <c r="N338" s="44">
        <f t="shared" si="165"/>
        <v>0</v>
      </c>
      <c r="O338" s="44">
        <f t="shared" si="166"/>
        <v>0</v>
      </c>
      <c r="P338" s="44">
        <f t="shared" si="167"/>
        <v>0</v>
      </c>
      <c r="Q338" s="44">
        <f t="shared" si="154"/>
        <v>0</v>
      </c>
      <c r="R338" s="44">
        <f t="shared" si="175"/>
        <v>0</v>
      </c>
      <c r="S338" s="44">
        <f t="shared" si="168"/>
        <v>0</v>
      </c>
      <c r="T338" s="44">
        <f t="shared" si="168"/>
        <v>0</v>
      </c>
      <c r="U338" s="44">
        <f t="shared" si="168"/>
        <v>0</v>
      </c>
      <c r="V338" s="44">
        <f t="shared" si="168"/>
        <v>0</v>
      </c>
      <c r="W338" s="38">
        <v>1</v>
      </c>
      <c r="X338" s="42">
        <v>18</v>
      </c>
    </row>
    <row r="339" spans="1:24" ht="12.75">
      <c r="A339" s="38">
        <f t="shared" si="145"/>
        <v>303</v>
      </c>
      <c r="B339" s="41" t="s">
        <v>595</v>
      </c>
      <c r="C339" s="41" t="s">
        <v>235</v>
      </c>
      <c r="D339" s="38">
        <v>1982</v>
      </c>
      <c r="E339" s="42">
        <v>27197</v>
      </c>
      <c r="F339" s="42">
        <v>20386</v>
      </c>
      <c r="G339" s="44">
        <f t="shared" si="176"/>
        <v>19978.28</v>
      </c>
      <c r="H339" s="44">
        <f t="shared" si="177"/>
        <v>19778.497199999998</v>
      </c>
      <c r="I339" s="44">
        <f t="shared" si="177"/>
        <v>19580.712228</v>
      </c>
      <c r="J339" s="45">
        <f t="shared" si="163"/>
        <v>19482.80866686</v>
      </c>
      <c r="K339" s="44">
        <f t="shared" si="164"/>
        <v>19424.360240859423</v>
      </c>
      <c r="L339" s="44">
        <f t="shared" si="174"/>
        <v>19366.087160136845</v>
      </c>
      <c r="M339" s="44">
        <f>SUM(L339*99.7)/100</f>
        <v>19307.988898656437</v>
      </c>
      <c r="N339" s="44">
        <f t="shared" si="165"/>
        <v>19250.064931960467</v>
      </c>
      <c r="O339" s="44">
        <f t="shared" si="166"/>
        <v>19192.314737164586</v>
      </c>
      <c r="P339" s="44">
        <f t="shared" si="167"/>
        <v>19134.737792953092</v>
      </c>
      <c r="Q339" s="44">
        <f aca="true" t="shared" si="178" ref="Q339:Q393">(O339*99.7)/100</f>
        <v>19134.737792953092</v>
      </c>
      <c r="R339" s="44">
        <f aca="true" t="shared" si="179" ref="R339:R358">(Q339*99.7)/100</f>
        <v>19077.333579574235</v>
      </c>
      <c r="S339" s="44">
        <f t="shared" si="168"/>
        <v>19020.10157883551</v>
      </c>
      <c r="T339" s="44">
        <f t="shared" si="168"/>
        <v>18963.041274099007</v>
      </c>
      <c r="U339" s="44">
        <f t="shared" si="168"/>
        <v>18906.15215027671</v>
      </c>
      <c r="V339" s="44">
        <f t="shared" si="168"/>
        <v>18849.43369382588</v>
      </c>
      <c r="W339" s="38" t="s">
        <v>596</v>
      </c>
      <c r="X339" s="42">
        <v>4479</v>
      </c>
    </row>
    <row r="340" spans="1:24" ht="12.75">
      <c r="A340" s="38">
        <f aca="true" t="shared" si="180" ref="A340:A403">SUM(A339+1)</f>
        <v>304</v>
      </c>
      <c r="B340" s="41" t="s">
        <v>597</v>
      </c>
      <c r="C340" s="41" t="s">
        <v>598</v>
      </c>
      <c r="D340" s="38">
        <v>1978</v>
      </c>
      <c r="E340" s="42">
        <v>772</v>
      </c>
      <c r="F340" s="42">
        <v>592</v>
      </c>
      <c r="G340" s="44">
        <f t="shared" si="176"/>
        <v>580.16</v>
      </c>
      <c r="H340" s="44">
        <f t="shared" si="177"/>
        <v>574.3584</v>
      </c>
      <c r="I340" s="44">
        <f t="shared" si="177"/>
        <v>568.614816</v>
      </c>
      <c r="J340" s="45">
        <f t="shared" si="163"/>
        <v>565.77174192</v>
      </c>
      <c r="K340" s="44">
        <f t="shared" si="164"/>
        <v>564.07442669424</v>
      </c>
      <c r="L340" s="44">
        <f t="shared" si="174"/>
        <v>562.3822034141573</v>
      </c>
      <c r="M340" s="44">
        <f t="shared" si="169"/>
        <v>560.6950568039149</v>
      </c>
      <c r="N340" s="44">
        <f t="shared" si="165"/>
        <v>559.0129716335032</v>
      </c>
      <c r="O340" s="44">
        <f t="shared" si="166"/>
        <v>557.3359327186027</v>
      </c>
      <c r="P340" s="44">
        <f t="shared" si="167"/>
        <v>555.6639249204469</v>
      </c>
      <c r="Q340" s="44">
        <f t="shared" si="178"/>
        <v>555.6639249204469</v>
      </c>
      <c r="R340" s="44">
        <f t="shared" si="179"/>
        <v>553.9969331456855</v>
      </c>
      <c r="S340" s="44">
        <f t="shared" si="168"/>
        <v>552.3349423462485</v>
      </c>
      <c r="T340" s="44">
        <f t="shared" si="168"/>
        <v>550.6779375192098</v>
      </c>
      <c r="U340" s="44">
        <f t="shared" si="168"/>
        <v>549.0259037066521</v>
      </c>
      <c r="V340" s="44">
        <f t="shared" si="168"/>
        <v>547.3788259955322</v>
      </c>
      <c r="W340" s="38">
        <v>1</v>
      </c>
      <c r="X340" s="42">
        <v>154</v>
      </c>
    </row>
    <row r="341" spans="1:24" ht="12.75">
      <c r="A341" s="38">
        <f t="shared" si="180"/>
        <v>305</v>
      </c>
      <c r="B341" s="41" t="s">
        <v>599</v>
      </c>
      <c r="C341" s="41" t="s">
        <v>600</v>
      </c>
      <c r="D341" s="38">
        <v>1983</v>
      </c>
      <c r="E341" s="42">
        <v>676</v>
      </c>
      <c r="F341" s="42">
        <v>467</v>
      </c>
      <c r="G341" s="44">
        <f t="shared" si="176"/>
        <v>457.66</v>
      </c>
      <c r="H341" s="44">
        <f t="shared" si="177"/>
        <v>453.08340000000004</v>
      </c>
      <c r="I341" s="44">
        <f t="shared" si="177"/>
        <v>448.552566</v>
      </c>
      <c r="J341" s="45">
        <f t="shared" si="163"/>
        <v>446.30980317</v>
      </c>
      <c r="K341" s="44">
        <f t="shared" si="164"/>
        <v>444.97087376049</v>
      </c>
      <c r="L341" s="44">
        <f t="shared" si="174"/>
        <v>443.6359611392085</v>
      </c>
      <c r="M341" s="44">
        <f t="shared" si="169"/>
        <v>442.30505325579094</v>
      </c>
      <c r="N341" s="44">
        <f t="shared" si="165"/>
        <v>440.9781380960236</v>
      </c>
      <c r="O341" s="44">
        <f t="shared" si="166"/>
        <v>439.6552036817355</v>
      </c>
      <c r="P341" s="44">
        <f t="shared" si="167"/>
        <v>438.3362380706903</v>
      </c>
      <c r="Q341" s="44">
        <f t="shared" si="178"/>
        <v>438.3362380706903</v>
      </c>
      <c r="R341" s="44">
        <f t="shared" si="179"/>
        <v>437.0212293564782</v>
      </c>
      <c r="S341" s="44">
        <f t="shared" si="168"/>
        <v>435.7101656684088</v>
      </c>
      <c r="T341" s="44">
        <f t="shared" si="168"/>
        <v>434.4030351714036</v>
      </c>
      <c r="U341" s="44">
        <f t="shared" si="168"/>
        <v>433.0998260658894</v>
      </c>
      <c r="V341" s="44">
        <f t="shared" si="168"/>
        <v>431.8005265876917</v>
      </c>
      <c r="W341" s="38">
        <v>1</v>
      </c>
      <c r="X341" s="42">
        <v>168</v>
      </c>
    </row>
    <row r="342" spans="1:24" ht="12.75">
      <c r="A342" s="38">
        <f t="shared" si="180"/>
        <v>306</v>
      </c>
      <c r="B342" s="41" t="s">
        <v>601</v>
      </c>
      <c r="C342" s="41" t="s">
        <v>602</v>
      </c>
      <c r="D342" s="38">
        <v>1985</v>
      </c>
      <c r="E342" s="42">
        <v>1099</v>
      </c>
      <c r="F342" s="42">
        <v>842</v>
      </c>
      <c r="G342" s="44">
        <f t="shared" si="176"/>
        <v>825.16</v>
      </c>
      <c r="H342" s="44">
        <f t="shared" si="177"/>
        <v>816.9083999999999</v>
      </c>
      <c r="I342" s="44">
        <f t="shared" si="177"/>
        <v>808.7393159999999</v>
      </c>
      <c r="J342" s="45">
        <f t="shared" si="163"/>
        <v>804.6956194199998</v>
      </c>
      <c r="K342" s="44">
        <f t="shared" si="164"/>
        <v>802.2815325617398</v>
      </c>
      <c r="L342" s="44">
        <f t="shared" si="174"/>
        <v>799.8746879640546</v>
      </c>
      <c r="M342" s="44">
        <f t="shared" si="169"/>
        <v>797.4750639001625</v>
      </c>
      <c r="N342" s="44">
        <f t="shared" si="165"/>
        <v>795.082638708462</v>
      </c>
      <c r="O342" s="44">
        <f t="shared" si="166"/>
        <v>792.6973907923367</v>
      </c>
      <c r="P342" s="44">
        <f t="shared" si="167"/>
        <v>790.3192986199597</v>
      </c>
      <c r="Q342" s="44">
        <f t="shared" si="178"/>
        <v>790.3192986199597</v>
      </c>
      <c r="R342" s="44">
        <f t="shared" si="179"/>
        <v>787.9483407240998</v>
      </c>
      <c r="S342" s="44">
        <f t="shared" si="168"/>
        <v>785.5844957019275</v>
      </c>
      <c r="T342" s="44">
        <f t="shared" si="168"/>
        <v>783.2277422148218</v>
      </c>
      <c r="U342" s="44">
        <f t="shared" si="168"/>
        <v>780.8780589881774</v>
      </c>
      <c r="V342" s="44">
        <f t="shared" si="168"/>
        <v>778.5354248112129</v>
      </c>
      <c r="W342" s="38">
        <v>1</v>
      </c>
      <c r="X342" s="42">
        <v>350</v>
      </c>
    </row>
    <row r="343" spans="1:24" ht="12.75">
      <c r="A343" s="38">
        <f t="shared" si="180"/>
        <v>307</v>
      </c>
      <c r="B343" s="41" t="s">
        <v>603</v>
      </c>
      <c r="C343" s="41" t="s">
        <v>284</v>
      </c>
      <c r="D343" s="38">
        <v>1980</v>
      </c>
      <c r="E343" s="42">
        <v>611</v>
      </c>
      <c r="F343" s="42">
        <v>509</v>
      </c>
      <c r="G343" s="44">
        <f t="shared" si="176"/>
        <v>498.82</v>
      </c>
      <c r="H343" s="44">
        <f t="shared" si="177"/>
        <v>493.8318</v>
      </c>
      <c r="I343" s="44">
        <f t="shared" si="177"/>
        <v>488.893482</v>
      </c>
      <c r="J343" s="45">
        <f t="shared" si="163"/>
        <v>486.44901459</v>
      </c>
      <c r="K343" s="44">
        <f t="shared" si="164"/>
        <v>484.98966754622995</v>
      </c>
      <c r="L343" s="44">
        <f t="shared" si="174"/>
        <v>483.5346985435913</v>
      </c>
      <c r="M343" s="44">
        <f t="shared" si="169"/>
        <v>482.0840944479605</v>
      </c>
      <c r="N343" s="44">
        <f t="shared" si="165"/>
        <v>480.63784216461664</v>
      </c>
      <c r="O343" s="44">
        <f t="shared" si="166"/>
        <v>479.1959286381228</v>
      </c>
      <c r="P343" s="44">
        <f t="shared" si="167"/>
        <v>477.75834085220845</v>
      </c>
      <c r="Q343" s="44">
        <f t="shared" si="178"/>
        <v>477.75834085220845</v>
      </c>
      <c r="R343" s="44">
        <f t="shared" si="179"/>
        <v>476.32506582965186</v>
      </c>
      <c r="S343" s="44">
        <f t="shared" si="168"/>
        <v>474.8960906321629</v>
      </c>
      <c r="T343" s="44">
        <f t="shared" si="168"/>
        <v>473.47140236026644</v>
      </c>
      <c r="U343" s="44">
        <f t="shared" si="168"/>
        <v>472.0509881531857</v>
      </c>
      <c r="V343" s="44">
        <f t="shared" si="168"/>
        <v>470.63483518872613</v>
      </c>
      <c r="W343" s="38">
        <v>1</v>
      </c>
      <c r="X343" s="42">
        <v>50</v>
      </c>
    </row>
    <row r="344" spans="1:24" ht="12.75">
      <c r="A344" s="38">
        <f t="shared" si="180"/>
        <v>308</v>
      </c>
      <c r="B344" s="41" t="s">
        <v>604</v>
      </c>
      <c r="C344" s="41" t="s">
        <v>284</v>
      </c>
      <c r="D344" s="38">
        <v>1982</v>
      </c>
      <c r="E344" s="42">
        <v>3907</v>
      </c>
      <c r="F344" s="42">
        <v>2935</v>
      </c>
      <c r="G344" s="44">
        <f t="shared" si="176"/>
        <v>2876.3</v>
      </c>
      <c r="H344" s="44">
        <f t="shared" si="177"/>
        <v>2847.5370000000003</v>
      </c>
      <c r="I344" s="44">
        <f t="shared" si="177"/>
        <v>2819.06163</v>
      </c>
      <c r="J344" s="45">
        <f t="shared" si="163"/>
        <v>2804.96632185</v>
      </c>
      <c r="K344" s="44">
        <f t="shared" si="164"/>
        <v>2796.5514228844504</v>
      </c>
      <c r="L344" s="44">
        <f t="shared" si="174"/>
        <v>2788.161768615797</v>
      </c>
      <c r="M344" s="44">
        <f t="shared" si="169"/>
        <v>2779.7972833099498</v>
      </c>
      <c r="N344" s="44">
        <f t="shared" si="165"/>
        <v>2771.4578914600197</v>
      </c>
      <c r="O344" s="44">
        <f t="shared" si="166"/>
        <v>2763.1435177856397</v>
      </c>
      <c r="P344" s="44">
        <f t="shared" si="167"/>
        <v>2754.854087232283</v>
      </c>
      <c r="Q344" s="44">
        <f t="shared" si="178"/>
        <v>2754.854087232283</v>
      </c>
      <c r="R344" s="44">
        <f t="shared" si="179"/>
        <v>2746.589524970586</v>
      </c>
      <c r="S344" s="44">
        <f t="shared" si="168"/>
        <v>2738.3497563956744</v>
      </c>
      <c r="T344" s="44">
        <f t="shared" si="168"/>
        <v>2730.1347071264877</v>
      </c>
      <c r="U344" s="44">
        <f t="shared" si="168"/>
        <v>2721.9443030051084</v>
      </c>
      <c r="V344" s="44">
        <f t="shared" si="168"/>
        <v>2713.7784700960933</v>
      </c>
      <c r="W344" s="38">
        <v>2</v>
      </c>
      <c r="X344" s="42">
        <v>780</v>
      </c>
    </row>
    <row r="345" spans="1:24" ht="12.75">
      <c r="A345" s="38">
        <f t="shared" si="180"/>
        <v>309</v>
      </c>
      <c r="B345" s="41" t="s">
        <v>605</v>
      </c>
      <c r="C345" s="41" t="s">
        <v>606</v>
      </c>
      <c r="D345" s="38">
        <v>1972</v>
      </c>
      <c r="E345" s="42">
        <v>1349</v>
      </c>
      <c r="F345" s="42">
        <v>919</v>
      </c>
      <c r="G345" s="44">
        <f t="shared" si="176"/>
        <v>900.62</v>
      </c>
      <c r="H345" s="44">
        <f t="shared" si="177"/>
        <v>891.6138000000001</v>
      </c>
      <c r="I345" s="44">
        <f t="shared" si="177"/>
        <v>882.6976620000002</v>
      </c>
      <c r="J345" s="45">
        <f t="shared" si="163"/>
        <v>878.2841736900002</v>
      </c>
      <c r="K345" s="44">
        <f t="shared" si="164"/>
        <v>875.6493211689302</v>
      </c>
      <c r="L345" s="44">
        <f t="shared" si="174"/>
        <v>873.0223732054235</v>
      </c>
      <c r="M345" s="44">
        <f>SUM(L345*99.7)/100</f>
        <v>870.4033060858072</v>
      </c>
      <c r="N345" s="44">
        <f t="shared" si="165"/>
        <v>867.7920961675499</v>
      </c>
      <c r="O345" s="44">
        <f t="shared" si="166"/>
        <v>865.1887198790473</v>
      </c>
      <c r="P345" s="44">
        <f t="shared" si="167"/>
        <v>862.5931537194102</v>
      </c>
      <c r="Q345" s="44">
        <f t="shared" si="178"/>
        <v>862.5931537194102</v>
      </c>
      <c r="R345" s="44">
        <f t="shared" si="179"/>
        <v>860.005374258252</v>
      </c>
      <c r="S345" s="44">
        <f t="shared" si="168"/>
        <v>857.4253581354773</v>
      </c>
      <c r="T345" s="44">
        <f t="shared" si="168"/>
        <v>854.8530820610708</v>
      </c>
      <c r="U345" s="44">
        <f t="shared" si="168"/>
        <v>852.2885228148876</v>
      </c>
      <c r="V345" s="44">
        <f t="shared" si="168"/>
        <v>849.7316572464431</v>
      </c>
      <c r="W345" s="38">
        <v>2</v>
      </c>
      <c r="X345" s="42">
        <v>216</v>
      </c>
    </row>
    <row r="346" spans="1:24" ht="12.75">
      <c r="A346" s="38">
        <f t="shared" si="180"/>
        <v>310</v>
      </c>
      <c r="B346" s="41" t="s">
        <v>607</v>
      </c>
      <c r="C346" s="41" t="s">
        <v>608</v>
      </c>
      <c r="D346" s="38">
        <v>1972</v>
      </c>
      <c r="E346" s="42">
        <v>1880</v>
      </c>
      <c r="F346" s="42">
        <v>1281</v>
      </c>
      <c r="G346" s="44">
        <f t="shared" si="176"/>
        <v>1255.38</v>
      </c>
      <c r="H346" s="44">
        <f t="shared" si="177"/>
        <v>1242.8262000000002</v>
      </c>
      <c r="I346" s="44">
        <f t="shared" si="177"/>
        <v>1230.397938</v>
      </c>
      <c r="J346" s="45">
        <f t="shared" si="163"/>
        <v>1224.2459483100001</v>
      </c>
      <c r="K346" s="44">
        <f t="shared" si="164"/>
        <v>1220.5732104650701</v>
      </c>
      <c r="L346" s="44">
        <f t="shared" si="174"/>
        <v>1216.9114908336749</v>
      </c>
      <c r="M346" s="44">
        <f t="shared" si="169"/>
        <v>1213.260756361174</v>
      </c>
      <c r="N346" s="44">
        <f t="shared" si="165"/>
        <v>1209.6209740920904</v>
      </c>
      <c r="O346" s="44">
        <f t="shared" si="166"/>
        <v>1205.992111169814</v>
      </c>
      <c r="P346" s="44">
        <f t="shared" si="167"/>
        <v>1202.3741348363046</v>
      </c>
      <c r="Q346" s="44">
        <f t="shared" si="178"/>
        <v>1202.3741348363046</v>
      </c>
      <c r="R346" s="44">
        <f t="shared" si="179"/>
        <v>1198.7670124317958</v>
      </c>
      <c r="S346" s="44">
        <f t="shared" si="168"/>
        <v>1195.1707113945004</v>
      </c>
      <c r="T346" s="44">
        <f t="shared" si="168"/>
        <v>1191.5851992603168</v>
      </c>
      <c r="U346" s="44">
        <f t="shared" si="168"/>
        <v>1188.0104436625359</v>
      </c>
      <c r="V346" s="44">
        <f t="shared" si="168"/>
        <v>1184.4464123315483</v>
      </c>
      <c r="W346" s="38">
        <v>1</v>
      </c>
      <c r="X346" s="42">
        <v>337</v>
      </c>
    </row>
    <row r="347" spans="1:24" ht="12.75">
      <c r="A347" s="38">
        <f t="shared" si="180"/>
        <v>311</v>
      </c>
      <c r="B347" s="41" t="s">
        <v>609</v>
      </c>
      <c r="C347" s="41" t="s">
        <v>610</v>
      </c>
      <c r="D347" s="38">
        <v>1987</v>
      </c>
      <c r="E347" s="42">
        <v>3527</v>
      </c>
      <c r="F347" s="42">
        <v>2403</v>
      </c>
      <c r="G347" s="44">
        <f t="shared" si="176"/>
        <v>2354.94</v>
      </c>
      <c r="H347" s="44">
        <f t="shared" si="177"/>
        <v>2331.3906</v>
      </c>
      <c r="I347" s="44">
        <f t="shared" si="177"/>
        <v>2308.0766940000003</v>
      </c>
      <c r="J347" s="45">
        <f t="shared" si="163"/>
        <v>2296.5363105300003</v>
      </c>
      <c r="K347" s="44">
        <f t="shared" si="164"/>
        <v>2289.6467015984103</v>
      </c>
      <c r="L347" s="44">
        <f t="shared" si="174"/>
        <v>2282.777761493615</v>
      </c>
      <c r="M347" s="44">
        <f t="shared" si="169"/>
        <v>2275.929428209134</v>
      </c>
      <c r="N347" s="44">
        <f t="shared" si="165"/>
        <v>2269.101639924507</v>
      </c>
      <c r="O347" s="44">
        <f t="shared" si="166"/>
        <v>2262.2943350047335</v>
      </c>
      <c r="P347" s="44">
        <f t="shared" si="167"/>
        <v>2255.5074519997197</v>
      </c>
      <c r="Q347" s="44">
        <f t="shared" si="178"/>
        <v>2255.5074519997197</v>
      </c>
      <c r="R347" s="44">
        <f t="shared" si="179"/>
        <v>2248.740929643721</v>
      </c>
      <c r="S347" s="44">
        <f t="shared" si="168"/>
        <v>2241.99470685479</v>
      </c>
      <c r="T347" s="44">
        <f t="shared" si="168"/>
        <v>2235.268722734226</v>
      </c>
      <c r="U347" s="44">
        <f t="shared" si="168"/>
        <v>2228.562916566023</v>
      </c>
      <c r="V347" s="44">
        <f t="shared" si="168"/>
        <v>2221.877227816325</v>
      </c>
      <c r="W347" s="38">
        <v>1</v>
      </c>
      <c r="X347" s="42">
        <v>422</v>
      </c>
    </row>
    <row r="348" spans="1:24" ht="12.75">
      <c r="A348" s="38">
        <f t="shared" si="180"/>
        <v>312</v>
      </c>
      <c r="B348" s="41" t="s">
        <v>611</v>
      </c>
      <c r="C348" s="41" t="s">
        <v>612</v>
      </c>
      <c r="D348" s="38">
        <v>1987</v>
      </c>
      <c r="E348" s="42">
        <v>378</v>
      </c>
      <c r="F348" s="42">
        <v>264</v>
      </c>
      <c r="G348" s="44">
        <f t="shared" si="176"/>
        <v>258.72</v>
      </c>
      <c r="H348" s="44">
        <f t="shared" si="177"/>
        <v>256.13280000000003</v>
      </c>
      <c r="I348" s="44">
        <f t="shared" si="177"/>
        <v>253.57147200000003</v>
      </c>
      <c r="J348" s="45">
        <f t="shared" si="163"/>
        <v>252.30361464</v>
      </c>
      <c r="K348" s="44">
        <f t="shared" si="164"/>
        <v>251.54670379608</v>
      </c>
      <c r="L348" s="44">
        <f t="shared" si="174"/>
        <v>250.79206368469178</v>
      </c>
      <c r="M348" s="44">
        <f t="shared" si="169"/>
        <v>250.03968749363773</v>
      </c>
      <c r="N348" s="44">
        <f t="shared" si="165"/>
        <v>249.28956843115685</v>
      </c>
      <c r="O348" s="44">
        <f t="shared" si="166"/>
        <v>248.5416997258634</v>
      </c>
      <c r="P348" s="44">
        <f t="shared" si="167"/>
        <v>247.7960746266858</v>
      </c>
      <c r="Q348" s="44">
        <f t="shared" si="178"/>
        <v>247.7960746266858</v>
      </c>
      <c r="R348" s="44">
        <f t="shared" si="179"/>
        <v>247.05268640280573</v>
      </c>
      <c r="S348" s="44">
        <f t="shared" si="168"/>
        <v>246.3115283435973</v>
      </c>
      <c r="T348" s="44">
        <f t="shared" si="168"/>
        <v>245.5725937585665</v>
      </c>
      <c r="U348" s="44">
        <f t="shared" si="168"/>
        <v>244.8358759772908</v>
      </c>
      <c r="V348" s="44">
        <f t="shared" si="168"/>
        <v>244.10136834935895</v>
      </c>
      <c r="W348" s="38">
        <v>1</v>
      </c>
      <c r="X348" s="42">
        <v>422</v>
      </c>
    </row>
    <row r="349" spans="1:24" ht="12.75">
      <c r="A349" s="38">
        <f t="shared" si="180"/>
        <v>313</v>
      </c>
      <c r="B349" s="41" t="s">
        <v>613</v>
      </c>
      <c r="C349" s="41" t="s">
        <v>614</v>
      </c>
      <c r="D349" s="38">
        <v>1986</v>
      </c>
      <c r="E349" s="42">
        <v>907</v>
      </c>
      <c r="F349" s="42">
        <v>618</v>
      </c>
      <c r="G349" s="44">
        <f t="shared" si="176"/>
        <v>605.64</v>
      </c>
      <c r="H349" s="44">
        <f t="shared" si="177"/>
        <v>599.5836</v>
      </c>
      <c r="I349" s="44">
        <f t="shared" si="177"/>
        <v>593.587764</v>
      </c>
      <c r="J349" s="45">
        <f t="shared" si="163"/>
        <v>590.61982518</v>
      </c>
      <c r="K349" s="44">
        <f t="shared" si="164"/>
        <v>588.84796570446</v>
      </c>
      <c r="L349" s="44">
        <f t="shared" si="174"/>
        <v>587.0814218073466</v>
      </c>
      <c r="M349" s="44">
        <f t="shared" si="169"/>
        <v>585.3201775419245</v>
      </c>
      <c r="N349" s="44">
        <f t="shared" si="165"/>
        <v>583.5642170092988</v>
      </c>
      <c r="O349" s="44">
        <f t="shared" si="166"/>
        <v>581.8135243582709</v>
      </c>
      <c r="P349" s="44">
        <f t="shared" si="167"/>
        <v>580.0680837851961</v>
      </c>
      <c r="Q349" s="44">
        <f t="shared" si="178"/>
        <v>580.0680837851961</v>
      </c>
      <c r="R349" s="44">
        <f t="shared" si="179"/>
        <v>578.3278795338406</v>
      </c>
      <c r="S349" s="44">
        <f t="shared" si="168"/>
        <v>576.592895895239</v>
      </c>
      <c r="T349" s="44">
        <f t="shared" si="168"/>
        <v>574.8631172075534</v>
      </c>
      <c r="U349" s="44">
        <f t="shared" si="168"/>
        <v>573.1385278559308</v>
      </c>
      <c r="V349" s="44">
        <f t="shared" si="168"/>
        <v>571.419112272363</v>
      </c>
      <c r="W349" s="38">
        <v>1</v>
      </c>
      <c r="X349" s="42">
        <v>510</v>
      </c>
    </row>
    <row r="350" spans="1:24" ht="12.75">
      <c r="A350" s="38">
        <f t="shared" si="180"/>
        <v>314</v>
      </c>
      <c r="B350" s="41" t="s">
        <v>615</v>
      </c>
      <c r="C350" s="41" t="s">
        <v>616</v>
      </c>
      <c r="D350" s="38">
        <v>1990</v>
      </c>
      <c r="E350" s="42">
        <v>123</v>
      </c>
      <c r="F350" s="42">
        <v>86</v>
      </c>
      <c r="G350" s="44">
        <f t="shared" si="176"/>
        <v>84.28</v>
      </c>
      <c r="H350" s="44">
        <f t="shared" si="177"/>
        <v>83.43719999999999</v>
      </c>
      <c r="I350" s="44">
        <f t="shared" si="177"/>
        <v>82.60282799999999</v>
      </c>
      <c r="J350" s="45">
        <f t="shared" si="163"/>
        <v>82.18981386</v>
      </c>
      <c r="K350" s="44">
        <f t="shared" si="164"/>
        <v>81.94324441842</v>
      </c>
      <c r="L350" s="44">
        <f t="shared" si="174"/>
        <v>81.69741468516474</v>
      </c>
      <c r="M350" s="44">
        <f t="shared" si="169"/>
        <v>81.45232244110926</v>
      </c>
      <c r="N350" s="44">
        <f t="shared" si="165"/>
        <v>81.20796547378593</v>
      </c>
      <c r="O350" s="44">
        <f t="shared" si="166"/>
        <v>80.96434157736458</v>
      </c>
      <c r="P350" s="44">
        <f t="shared" si="167"/>
        <v>80.7214485526325</v>
      </c>
      <c r="Q350" s="44">
        <f t="shared" si="178"/>
        <v>80.7214485526325</v>
      </c>
      <c r="R350" s="44">
        <f t="shared" si="179"/>
        <v>80.4792842069746</v>
      </c>
      <c r="S350" s="44">
        <f t="shared" si="168"/>
        <v>80.23784635435368</v>
      </c>
      <c r="T350" s="44">
        <f t="shared" si="168"/>
        <v>79.99713281529061</v>
      </c>
      <c r="U350" s="44">
        <f t="shared" si="168"/>
        <v>79.75714141684475</v>
      </c>
      <c r="V350" s="44">
        <f t="shared" si="168"/>
        <v>79.51786999259421</v>
      </c>
      <c r="W350" s="38">
        <v>1</v>
      </c>
      <c r="X350" s="42">
        <v>144</v>
      </c>
    </row>
    <row r="351" spans="1:24" ht="12.75">
      <c r="A351" s="38">
        <f t="shared" si="180"/>
        <v>315</v>
      </c>
      <c r="B351" s="41" t="s">
        <v>617</v>
      </c>
      <c r="C351" s="41" t="s">
        <v>618</v>
      </c>
      <c r="D351" s="38">
        <v>1990</v>
      </c>
      <c r="E351" s="42">
        <v>12</v>
      </c>
      <c r="F351" s="42">
        <v>8</v>
      </c>
      <c r="G351" s="44">
        <f t="shared" si="176"/>
        <v>7.84</v>
      </c>
      <c r="H351" s="44">
        <f t="shared" si="177"/>
        <v>7.7616</v>
      </c>
      <c r="I351" s="44">
        <f t="shared" si="177"/>
        <v>7.683983999999999</v>
      </c>
      <c r="J351" s="45">
        <f t="shared" si="163"/>
        <v>7.645564079999999</v>
      </c>
      <c r="K351" s="44">
        <f t="shared" si="164"/>
        <v>7.622627387759999</v>
      </c>
      <c r="L351" s="44">
        <f t="shared" si="174"/>
        <v>7.599759505596719</v>
      </c>
      <c r="M351" s="44">
        <f>SUM(L351*99.7)/100</f>
        <v>7.57696022707993</v>
      </c>
      <c r="N351" s="44">
        <f t="shared" si="165"/>
        <v>7.5542293463986905</v>
      </c>
      <c r="O351" s="44">
        <f t="shared" si="166"/>
        <v>7.531566658359494</v>
      </c>
      <c r="P351" s="44">
        <f t="shared" si="167"/>
        <v>7.508971958384416</v>
      </c>
      <c r="Q351" s="44">
        <f t="shared" si="178"/>
        <v>7.508971958384416</v>
      </c>
      <c r="R351" s="44">
        <f t="shared" si="179"/>
        <v>7.486445042509263</v>
      </c>
      <c r="S351" s="44">
        <f t="shared" si="168"/>
        <v>7.463985707381735</v>
      </c>
      <c r="T351" s="44">
        <f t="shared" si="168"/>
        <v>7.44159375025959</v>
      </c>
      <c r="U351" s="44">
        <f t="shared" si="168"/>
        <v>7.419268969008812</v>
      </c>
      <c r="V351" s="44">
        <f t="shared" si="168"/>
        <v>7.397011162101785</v>
      </c>
      <c r="W351" s="38">
        <v>1</v>
      </c>
      <c r="X351" s="42">
        <v>40</v>
      </c>
    </row>
    <row r="352" spans="1:24" ht="12.75">
      <c r="A352" s="38">
        <f t="shared" si="180"/>
        <v>316</v>
      </c>
      <c r="B352" s="41" t="s">
        <v>619</v>
      </c>
      <c r="C352" s="41" t="s">
        <v>269</v>
      </c>
      <c r="D352" s="38">
        <v>1980</v>
      </c>
      <c r="E352" s="42">
        <v>2778</v>
      </c>
      <c r="F352" s="42">
        <v>1892</v>
      </c>
      <c r="G352" s="44">
        <f t="shared" si="176"/>
        <v>1854.16</v>
      </c>
      <c r="H352" s="44">
        <f t="shared" si="177"/>
        <v>1835.6184</v>
      </c>
      <c r="I352" s="44">
        <f t="shared" si="177"/>
        <v>1817.262216</v>
      </c>
      <c r="J352" s="45">
        <f t="shared" si="163"/>
        <v>1808.1759049200002</v>
      </c>
      <c r="K352" s="44">
        <f t="shared" si="164"/>
        <v>1802.75137720524</v>
      </c>
      <c r="L352" s="44">
        <f t="shared" si="174"/>
        <v>1797.3431230736244</v>
      </c>
      <c r="M352" s="44">
        <f t="shared" si="169"/>
        <v>1791.9510937044035</v>
      </c>
      <c r="N352" s="44">
        <f t="shared" si="165"/>
        <v>1786.5752404232906</v>
      </c>
      <c r="O352" s="44">
        <f t="shared" si="166"/>
        <v>1781.2155147020208</v>
      </c>
      <c r="P352" s="44">
        <f t="shared" si="167"/>
        <v>1775.8718681579148</v>
      </c>
      <c r="Q352" s="44">
        <f t="shared" si="178"/>
        <v>1775.8718681579148</v>
      </c>
      <c r="R352" s="44">
        <f t="shared" si="179"/>
        <v>1770.544252553441</v>
      </c>
      <c r="S352" s="44">
        <f t="shared" si="168"/>
        <v>1765.232619795781</v>
      </c>
      <c r="T352" s="44">
        <f t="shared" si="168"/>
        <v>1759.9369219363934</v>
      </c>
      <c r="U352" s="44">
        <f t="shared" si="168"/>
        <v>1754.6571111705844</v>
      </c>
      <c r="V352" s="44">
        <f t="shared" si="168"/>
        <v>1749.3931398370726</v>
      </c>
      <c r="W352" s="38">
        <v>1</v>
      </c>
      <c r="X352" s="42">
        <v>321</v>
      </c>
    </row>
    <row r="353" spans="1:24" ht="12.75">
      <c r="A353" s="38">
        <f t="shared" si="180"/>
        <v>317</v>
      </c>
      <c r="B353" s="41" t="s">
        <v>620</v>
      </c>
      <c r="C353" s="41" t="s">
        <v>452</v>
      </c>
      <c r="D353" s="38">
        <v>1992</v>
      </c>
      <c r="E353" s="42">
        <v>3081</v>
      </c>
      <c r="F353" s="42">
        <v>2100</v>
      </c>
      <c r="G353" s="44">
        <f t="shared" si="176"/>
        <v>2058</v>
      </c>
      <c r="H353" s="44">
        <f aca="true" t="shared" si="181" ref="H353:I365">(G353*99)/100</f>
        <v>2037.42</v>
      </c>
      <c r="I353" s="44">
        <f t="shared" si="181"/>
        <v>2017.0458</v>
      </c>
      <c r="J353" s="45">
        <f t="shared" si="163"/>
        <v>2006.960571</v>
      </c>
      <c r="K353" s="44">
        <f t="shared" si="164"/>
        <v>2000.9396892870002</v>
      </c>
      <c r="L353" s="44">
        <f t="shared" si="174"/>
        <v>1994.9368702191393</v>
      </c>
      <c r="M353" s="44">
        <f t="shared" si="169"/>
        <v>1988.952059608482</v>
      </c>
      <c r="N353" s="44">
        <f t="shared" si="165"/>
        <v>1982.9852034296566</v>
      </c>
      <c r="O353" s="44">
        <f t="shared" si="166"/>
        <v>1977.0362478193676</v>
      </c>
      <c r="P353" s="44">
        <f t="shared" si="167"/>
        <v>1971.1051390759096</v>
      </c>
      <c r="Q353" s="44">
        <f t="shared" si="178"/>
        <v>1971.1051390759096</v>
      </c>
      <c r="R353" s="44">
        <f t="shared" si="179"/>
        <v>1965.1918236586819</v>
      </c>
      <c r="S353" s="44">
        <f t="shared" si="168"/>
        <v>1959.296248187706</v>
      </c>
      <c r="T353" s="44">
        <f t="shared" si="168"/>
        <v>1953.418359443143</v>
      </c>
      <c r="U353" s="44">
        <f t="shared" si="168"/>
        <v>1947.5581043648135</v>
      </c>
      <c r="V353" s="44">
        <f t="shared" si="168"/>
        <v>1941.715430051719</v>
      </c>
      <c r="W353" s="38">
        <v>1</v>
      </c>
      <c r="X353" s="42">
        <v>422</v>
      </c>
    </row>
    <row r="354" spans="1:24" ht="12.75">
      <c r="A354" s="38">
        <f t="shared" si="180"/>
        <v>318</v>
      </c>
      <c r="B354" s="41" t="s">
        <v>621</v>
      </c>
      <c r="C354" s="41" t="s">
        <v>255</v>
      </c>
      <c r="D354" s="38">
        <v>1958</v>
      </c>
      <c r="E354" s="42">
        <v>458</v>
      </c>
      <c r="F354" s="42">
        <v>121</v>
      </c>
      <c r="G354" s="44">
        <f t="shared" si="176"/>
        <v>118.58</v>
      </c>
      <c r="H354" s="44">
        <f t="shared" si="181"/>
        <v>117.3942</v>
      </c>
      <c r="I354" s="44">
        <f t="shared" si="181"/>
        <v>116.220258</v>
      </c>
      <c r="J354" s="45">
        <f t="shared" si="163"/>
        <v>115.63915671000001</v>
      </c>
      <c r="K354" s="44">
        <f t="shared" si="164"/>
        <v>115.29223923987001</v>
      </c>
      <c r="L354" s="44">
        <f t="shared" si="174"/>
        <v>114.94636252215041</v>
      </c>
      <c r="M354" s="44">
        <f t="shared" si="169"/>
        <v>114.60152343458395</v>
      </c>
      <c r="N354" s="44">
        <f t="shared" si="165"/>
        <v>114.25771886428019</v>
      </c>
      <c r="O354" s="44">
        <f t="shared" si="166"/>
        <v>113.91494570768735</v>
      </c>
      <c r="P354" s="44">
        <f t="shared" si="167"/>
        <v>113.57320087056429</v>
      </c>
      <c r="Q354" s="44">
        <f t="shared" si="178"/>
        <v>113.57320087056429</v>
      </c>
      <c r="R354" s="44">
        <f t="shared" si="179"/>
        <v>113.23248126795261</v>
      </c>
      <c r="S354" s="44">
        <f t="shared" si="168"/>
        <v>112.89278382414875</v>
      </c>
      <c r="T354" s="44">
        <f t="shared" si="168"/>
        <v>112.55410547267631</v>
      </c>
      <c r="U354" s="44">
        <f t="shared" si="168"/>
        <v>112.21644315625828</v>
      </c>
      <c r="V354" s="44">
        <f t="shared" si="168"/>
        <v>111.8797938267895</v>
      </c>
      <c r="W354" s="38"/>
      <c r="X354" s="42">
        <v>0</v>
      </c>
    </row>
    <row r="355" spans="1:24" ht="12.75">
      <c r="A355" s="38">
        <f t="shared" si="180"/>
        <v>319</v>
      </c>
      <c r="B355" s="41" t="s">
        <v>373</v>
      </c>
      <c r="C355" s="41" t="s">
        <v>255</v>
      </c>
      <c r="D355" s="38">
        <v>1958</v>
      </c>
      <c r="E355" s="42">
        <v>780</v>
      </c>
      <c r="F355" s="42">
        <v>351</v>
      </c>
      <c r="G355" s="44">
        <f t="shared" si="176"/>
        <v>343.98</v>
      </c>
      <c r="H355" s="44">
        <f t="shared" si="181"/>
        <v>340.5402</v>
      </c>
      <c r="I355" s="44">
        <f t="shared" si="181"/>
        <v>337.134798</v>
      </c>
      <c r="J355" s="45">
        <f t="shared" si="163"/>
        <v>335.44912401</v>
      </c>
      <c r="K355" s="44">
        <f t="shared" si="164"/>
        <v>334.44277663797004</v>
      </c>
      <c r="L355" s="44">
        <f t="shared" si="174"/>
        <v>333.43944830805617</v>
      </c>
      <c r="M355" s="44">
        <f t="shared" si="169"/>
        <v>332.439129963132</v>
      </c>
      <c r="N355" s="44">
        <f t="shared" si="165"/>
        <v>331.44181257324266</v>
      </c>
      <c r="O355" s="44">
        <f t="shared" si="166"/>
        <v>330.447487135523</v>
      </c>
      <c r="P355" s="44">
        <f t="shared" si="167"/>
        <v>329.45614467411644</v>
      </c>
      <c r="Q355" s="44">
        <f t="shared" si="178"/>
        <v>329.45614467411644</v>
      </c>
      <c r="R355" s="44">
        <f t="shared" si="179"/>
        <v>328.4677762400941</v>
      </c>
      <c r="S355" s="44">
        <f t="shared" si="168"/>
        <v>327.48237291137383</v>
      </c>
      <c r="T355" s="44">
        <f t="shared" si="168"/>
        <v>326.4999257926397</v>
      </c>
      <c r="U355" s="44">
        <f t="shared" si="168"/>
        <v>325.5204260152618</v>
      </c>
      <c r="V355" s="44">
        <f t="shared" si="168"/>
        <v>324.54386473721604</v>
      </c>
      <c r="W355" s="38"/>
      <c r="X355" s="42">
        <v>0</v>
      </c>
    </row>
    <row r="356" spans="1:24" ht="12.75">
      <c r="A356" s="38">
        <f t="shared" si="180"/>
        <v>320</v>
      </c>
      <c r="B356" s="41" t="s">
        <v>623</v>
      </c>
      <c r="C356" s="41" t="s">
        <v>235</v>
      </c>
      <c r="D356" s="38">
        <v>1958</v>
      </c>
      <c r="E356" s="42">
        <v>363</v>
      </c>
      <c r="F356" s="42">
        <v>229</v>
      </c>
      <c r="G356" s="44">
        <f t="shared" si="176"/>
        <v>224.42</v>
      </c>
      <c r="H356" s="44">
        <f t="shared" si="181"/>
        <v>222.17579999999998</v>
      </c>
      <c r="I356" s="44">
        <f t="shared" si="181"/>
        <v>219.95404199999996</v>
      </c>
      <c r="J356" s="45">
        <f t="shared" si="163"/>
        <v>218.85427178999996</v>
      </c>
      <c r="K356" s="44">
        <f t="shared" si="164"/>
        <v>218.19770897462996</v>
      </c>
      <c r="L356" s="44">
        <f t="shared" si="174"/>
        <v>217.54311584770608</v>
      </c>
      <c r="M356" s="44">
        <f>SUM(L356*99.7)/100</f>
        <v>216.89048650016295</v>
      </c>
      <c r="N356" s="44">
        <f t="shared" si="165"/>
        <v>216.23981504066248</v>
      </c>
      <c r="O356" s="44">
        <f t="shared" si="166"/>
        <v>215.5910955955405</v>
      </c>
      <c r="P356" s="44">
        <f t="shared" si="167"/>
        <v>214.9443223087539</v>
      </c>
      <c r="Q356" s="44">
        <f t="shared" si="178"/>
        <v>214.9443223087539</v>
      </c>
      <c r="R356" s="44">
        <f t="shared" si="179"/>
        <v>214.29948934182764</v>
      </c>
      <c r="S356" s="44">
        <f t="shared" si="168"/>
        <v>213.65659087380217</v>
      </c>
      <c r="T356" s="44">
        <f t="shared" si="168"/>
        <v>213.01562110118076</v>
      </c>
      <c r="U356" s="44">
        <f t="shared" si="168"/>
        <v>212.3765742378772</v>
      </c>
      <c r="V356" s="44">
        <f t="shared" si="168"/>
        <v>211.7394445151636</v>
      </c>
      <c r="W356" s="38"/>
      <c r="X356" s="42">
        <v>0</v>
      </c>
    </row>
    <row r="357" spans="1:24" ht="12.75">
      <c r="A357" s="38">
        <f t="shared" si="180"/>
        <v>321</v>
      </c>
      <c r="B357" s="41" t="s">
        <v>623</v>
      </c>
      <c r="C357" s="41" t="s">
        <v>235</v>
      </c>
      <c r="D357" s="38"/>
      <c r="E357" s="42">
        <v>127</v>
      </c>
      <c r="F357" s="42">
        <v>14</v>
      </c>
      <c r="G357" s="44">
        <f t="shared" si="176"/>
        <v>13.72</v>
      </c>
      <c r="H357" s="44">
        <f t="shared" si="181"/>
        <v>13.582799999999999</v>
      </c>
      <c r="I357" s="44">
        <f t="shared" si="181"/>
        <v>13.446971999999999</v>
      </c>
      <c r="J357" s="45">
        <f t="shared" si="163"/>
        <v>13.37973714</v>
      </c>
      <c r="K357" s="44">
        <f t="shared" si="164"/>
        <v>13.339597928579998</v>
      </c>
      <c r="L357" s="44">
        <f t="shared" si="174"/>
        <v>13.299579134794257</v>
      </c>
      <c r="M357" s="44">
        <f t="shared" si="169"/>
        <v>13.259680397389875</v>
      </c>
      <c r="N357" s="44">
        <f t="shared" si="165"/>
        <v>13.219901356197706</v>
      </c>
      <c r="O357" s="44">
        <f t="shared" si="166"/>
        <v>13.180241652129114</v>
      </c>
      <c r="P357" s="44">
        <f t="shared" si="167"/>
        <v>13.140700927172727</v>
      </c>
      <c r="Q357" s="44">
        <f t="shared" si="178"/>
        <v>13.140700927172727</v>
      </c>
      <c r="R357" s="44">
        <f t="shared" si="179"/>
        <v>13.101278824391208</v>
      </c>
      <c r="S357" s="44">
        <f t="shared" si="168"/>
        <v>13.061974987918036</v>
      </c>
      <c r="T357" s="44">
        <f t="shared" si="168"/>
        <v>13.022789062954281</v>
      </c>
      <c r="U357" s="44">
        <f t="shared" si="168"/>
        <v>12.983720695765419</v>
      </c>
      <c r="V357" s="44">
        <f t="shared" si="168"/>
        <v>12.944769533678123</v>
      </c>
      <c r="W357" s="38"/>
      <c r="X357" s="42">
        <v>0</v>
      </c>
    </row>
    <row r="358" spans="1:24" ht="12.75">
      <c r="A358" s="38">
        <f t="shared" si="180"/>
        <v>322</v>
      </c>
      <c r="B358" s="41" t="s">
        <v>624</v>
      </c>
      <c r="C358" s="41" t="s">
        <v>233</v>
      </c>
      <c r="D358" s="38"/>
      <c r="E358" s="42">
        <v>62</v>
      </c>
      <c r="F358" s="42">
        <v>34</v>
      </c>
      <c r="G358" s="44">
        <f t="shared" si="176"/>
        <v>33.32</v>
      </c>
      <c r="H358" s="44">
        <f t="shared" si="181"/>
        <v>32.986799999999995</v>
      </c>
      <c r="I358" s="44">
        <f t="shared" si="181"/>
        <v>32.656932</v>
      </c>
      <c r="J358" s="45">
        <f t="shared" si="163"/>
        <v>32.493647339999995</v>
      </c>
      <c r="K358" s="44">
        <f t="shared" si="164"/>
        <v>32.39616639798</v>
      </c>
      <c r="L358" s="44">
        <f t="shared" si="174"/>
        <v>32.298977898786056</v>
      </c>
      <c r="M358" s="44">
        <f t="shared" si="169"/>
        <v>32.2020809650897</v>
      </c>
      <c r="N358" s="44">
        <f t="shared" si="165"/>
        <v>32.10547472219443</v>
      </c>
      <c r="O358" s="44">
        <f t="shared" si="166"/>
        <v>32.00915829802785</v>
      </c>
      <c r="P358" s="44">
        <f t="shared" si="167"/>
        <v>31.913130823133766</v>
      </c>
      <c r="Q358" s="44">
        <f t="shared" si="178"/>
        <v>31.913130823133766</v>
      </c>
      <c r="R358" s="44">
        <f t="shared" si="179"/>
        <v>31.817391430664365</v>
      </c>
      <c r="S358" s="44">
        <f t="shared" si="168"/>
        <v>31.721939256372377</v>
      </c>
      <c r="T358" s="44">
        <f t="shared" si="168"/>
        <v>31.62677343860326</v>
      </c>
      <c r="U358" s="44">
        <f t="shared" si="168"/>
        <v>31.53189311828745</v>
      </c>
      <c r="V358" s="44">
        <f t="shared" si="168"/>
        <v>31.43729743893259</v>
      </c>
      <c r="W358" s="38"/>
      <c r="X358" s="42">
        <v>0</v>
      </c>
    </row>
    <row r="359" spans="1:24" ht="12.75">
      <c r="A359" s="38"/>
      <c r="B359" s="46" t="s">
        <v>625</v>
      </c>
      <c r="C359" s="41" t="s">
        <v>626</v>
      </c>
      <c r="D359" s="38"/>
      <c r="E359" s="42"/>
      <c r="F359" s="42"/>
      <c r="G359" s="44">
        <f t="shared" si="176"/>
        <v>0</v>
      </c>
      <c r="H359" s="44"/>
      <c r="I359" s="44"/>
      <c r="J359" s="45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38"/>
      <c r="X359" s="41"/>
    </row>
    <row r="360" spans="1:24" ht="12.75">
      <c r="A360" s="38">
        <v>323</v>
      </c>
      <c r="B360" s="41" t="s">
        <v>627</v>
      </c>
      <c r="C360" s="41" t="s">
        <v>626</v>
      </c>
      <c r="D360" s="38">
        <v>1969</v>
      </c>
      <c r="E360" s="42">
        <v>2843</v>
      </c>
      <c r="F360" s="42">
        <v>2368</v>
      </c>
      <c r="G360" s="44">
        <f t="shared" si="176"/>
        <v>2320.64</v>
      </c>
      <c r="H360" s="44">
        <f t="shared" si="181"/>
        <v>2297.4336</v>
      </c>
      <c r="I360" s="44">
        <f t="shared" si="181"/>
        <v>2274.459264</v>
      </c>
      <c r="J360" s="45">
        <f t="shared" si="163"/>
        <v>2263.08696768</v>
      </c>
      <c r="K360" s="44">
        <f t="shared" si="164"/>
        <v>2256.29770677696</v>
      </c>
      <c r="L360" s="44">
        <f>SUM(K360*99.7)/100</f>
        <v>2249.528813656629</v>
      </c>
      <c r="M360" s="44">
        <f>SUM(L360*99.7)/100</f>
        <v>2242.7802272156596</v>
      </c>
      <c r="N360" s="44">
        <f t="shared" si="165"/>
        <v>2236.0518865340127</v>
      </c>
      <c r="O360" s="44">
        <f t="shared" si="166"/>
        <v>2229.343730874411</v>
      </c>
      <c r="P360" s="44">
        <f t="shared" si="167"/>
        <v>2222.6556996817876</v>
      </c>
      <c r="Q360" s="44">
        <f t="shared" si="178"/>
        <v>2222.6556996817876</v>
      </c>
      <c r="R360" s="44">
        <f aca="true" t="shared" si="182" ref="R360:R377">(Q360*99.7)/100</f>
        <v>2215.987732582742</v>
      </c>
      <c r="S360" s="44">
        <f t="shared" si="168"/>
        <v>2209.339769384994</v>
      </c>
      <c r="T360" s="44">
        <f t="shared" si="168"/>
        <v>2202.711750076839</v>
      </c>
      <c r="U360" s="44">
        <f t="shared" si="168"/>
        <v>2196.1036148266085</v>
      </c>
      <c r="V360" s="44">
        <f t="shared" si="168"/>
        <v>2189.515303982129</v>
      </c>
      <c r="W360" s="38">
        <v>1</v>
      </c>
      <c r="X360" s="42">
        <v>831</v>
      </c>
    </row>
    <row r="361" spans="1:24" ht="12.75">
      <c r="A361" s="38">
        <f t="shared" si="180"/>
        <v>324</v>
      </c>
      <c r="B361" s="41" t="s">
        <v>628</v>
      </c>
      <c r="C361" s="41" t="s">
        <v>626</v>
      </c>
      <c r="D361" s="38">
        <v>1980</v>
      </c>
      <c r="E361" s="42">
        <v>33</v>
      </c>
      <c r="F361" s="42">
        <v>26</v>
      </c>
      <c r="G361" s="44">
        <f t="shared" si="176"/>
        <v>25.48</v>
      </c>
      <c r="H361" s="44">
        <f t="shared" si="181"/>
        <v>25.2252</v>
      </c>
      <c r="I361" s="44">
        <f t="shared" si="181"/>
        <v>24.972948000000002</v>
      </c>
      <c r="J361" s="45">
        <f t="shared" si="163"/>
        <v>24.848083260000003</v>
      </c>
      <c r="K361" s="44">
        <f t="shared" si="164"/>
        <v>24.773539010220002</v>
      </c>
      <c r="L361" s="44">
        <f aca="true" t="shared" si="183" ref="L361:L368">SUM(K361*99.7)/100</f>
        <v>24.699218393189344</v>
      </c>
      <c r="M361" s="44">
        <f t="shared" si="169"/>
        <v>24.625120738009777</v>
      </c>
      <c r="N361" s="44">
        <f t="shared" si="165"/>
        <v>24.551245375795748</v>
      </c>
      <c r="O361" s="44">
        <f t="shared" si="166"/>
        <v>24.47759163966836</v>
      </c>
      <c r="P361" s="44">
        <f t="shared" si="167"/>
        <v>24.404158864749355</v>
      </c>
      <c r="Q361" s="44">
        <f t="shared" si="178"/>
        <v>24.404158864749355</v>
      </c>
      <c r="R361" s="44">
        <f t="shared" si="182"/>
        <v>24.33094638815511</v>
      </c>
      <c r="S361" s="44">
        <f t="shared" si="168"/>
        <v>24.257953548990645</v>
      </c>
      <c r="T361" s="44">
        <f t="shared" si="168"/>
        <v>24.185179688343673</v>
      </c>
      <c r="U361" s="44">
        <f t="shared" si="168"/>
        <v>24.112624149278645</v>
      </c>
      <c r="V361" s="44">
        <f t="shared" si="168"/>
        <v>24.040286276830813</v>
      </c>
      <c r="W361" s="38">
        <v>1</v>
      </c>
      <c r="X361" s="42">
        <v>126</v>
      </c>
    </row>
    <row r="362" spans="1:24" ht="12.75">
      <c r="A362" s="38">
        <f t="shared" si="180"/>
        <v>325</v>
      </c>
      <c r="B362" s="41" t="s">
        <v>629</v>
      </c>
      <c r="C362" s="41" t="s">
        <v>630</v>
      </c>
      <c r="D362" s="38">
        <v>1932</v>
      </c>
      <c r="E362" s="42">
        <v>10</v>
      </c>
      <c r="F362" s="42">
        <v>8</v>
      </c>
      <c r="G362" s="44">
        <f t="shared" si="176"/>
        <v>7.84</v>
      </c>
      <c r="H362" s="44">
        <f t="shared" si="181"/>
        <v>7.7616</v>
      </c>
      <c r="I362" s="44">
        <f t="shared" si="181"/>
        <v>7.683983999999999</v>
      </c>
      <c r="J362" s="45">
        <f t="shared" si="163"/>
        <v>7.645564079999999</v>
      </c>
      <c r="K362" s="44">
        <f t="shared" si="164"/>
        <v>7.622627387759999</v>
      </c>
      <c r="L362" s="44">
        <f t="shared" si="183"/>
        <v>7.599759505596719</v>
      </c>
      <c r="M362" s="44">
        <f t="shared" si="169"/>
        <v>7.57696022707993</v>
      </c>
      <c r="N362" s="44">
        <f t="shared" si="165"/>
        <v>7.5542293463986905</v>
      </c>
      <c r="O362" s="44">
        <f t="shared" si="166"/>
        <v>7.531566658359494</v>
      </c>
      <c r="P362" s="44">
        <f t="shared" si="167"/>
        <v>7.508971958384416</v>
      </c>
      <c r="Q362" s="44">
        <f t="shared" si="178"/>
        <v>7.508971958384416</v>
      </c>
      <c r="R362" s="44">
        <f t="shared" si="182"/>
        <v>7.486445042509263</v>
      </c>
      <c r="S362" s="44">
        <f t="shared" si="168"/>
        <v>7.463985707381735</v>
      </c>
      <c r="T362" s="44">
        <f t="shared" si="168"/>
        <v>7.44159375025959</v>
      </c>
      <c r="U362" s="44">
        <f t="shared" si="168"/>
        <v>7.419268969008812</v>
      </c>
      <c r="V362" s="44">
        <f t="shared" si="168"/>
        <v>7.397011162101785</v>
      </c>
      <c r="W362" s="38">
        <v>1</v>
      </c>
      <c r="X362" s="42">
        <v>30</v>
      </c>
    </row>
    <row r="363" spans="1:24" ht="12.75">
      <c r="A363" s="38">
        <f t="shared" si="180"/>
        <v>326</v>
      </c>
      <c r="B363" s="41" t="s">
        <v>631</v>
      </c>
      <c r="C363" s="41" t="s">
        <v>632</v>
      </c>
      <c r="D363" s="38">
        <v>1977</v>
      </c>
      <c r="E363" s="42">
        <v>13618</v>
      </c>
      <c r="F363" s="42">
        <v>10514</v>
      </c>
      <c r="G363" s="44">
        <f t="shared" si="176"/>
        <v>10303.72</v>
      </c>
      <c r="H363" s="44">
        <f t="shared" si="181"/>
        <v>10200.682799999999</v>
      </c>
      <c r="I363" s="44">
        <f t="shared" si="181"/>
        <v>10098.675972</v>
      </c>
      <c r="J363" s="45">
        <f t="shared" si="163"/>
        <v>10048.18259214</v>
      </c>
      <c r="K363" s="44">
        <f t="shared" si="164"/>
        <v>10018.038044363579</v>
      </c>
      <c r="L363" s="44">
        <f t="shared" si="183"/>
        <v>9987.983930230488</v>
      </c>
      <c r="M363" s="44">
        <f t="shared" si="169"/>
        <v>9958.019978439797</v>
      </c>
      <c r="N363" s="44">
        <f t="shared" si="165"/>
        <v>9928.145918504479</v>
      </c>
      <c r="O363" s="44">
        <f t="shared" si="166"/>
        <v>9898.361480748965</v>
      </c>
      <c r="P363" s="44">
        <f t="shared" si="167"/>
        <v>9868.666396306719</v>
      </c>
      <c r="Q363" s="44">
        <f t="shared" si="178"/>
        <v>9868.666396306719</v>
      </c>
      <c r="R363" s="44">
        <f t="shared" si="182"/>
        <v>9839.060397117799</v>
      </c>
      <c r="S363" s="44">
        <f t="shared" si="168"/>
        <v>9809.543215926446</v>
      </c>
      <c r="T363" s="44">
        <f t="shared" si="168"/>
        <v>9780.114586278667</v>
      </c>
      <c r="U363" s="44">
        <f t="shared" si="168"/>
        <v>9750.774242519832</v>
      </c>
      <c r="V363" s="44">
        <f t="shared" si="168"/>
        <v>9721.521919792272</v>
      </c>
      <c r="W363" s="38">
        <v>3</v>
      </c>
      <c r="X363" s="42">
        <v>706</v>
      </c>
    </row>
    <row r="364" spans="1:24" ht="12.75">
      <c r="A364" s="38">
        <f t="shared" si="180"/>
        <v>327</v>
      </c>
      <c r="B364" s="41" t="s">
        <v>633</v>
      </c>
      <c r="C364" s="41" t="s">
        <v>626</v>
      </c>
      <c r="D364" s="38">
        <v>1969</v>
      </c>
      <c r="E364" s="42">
        <v>3</v>
      </c>
      <c r="F364" s="42">
        <v>3</v>
      </c>
      <c r="G364" s="44">
        <f t="shared" si="176"/>
        <v>2.94</v>
      </c>
      <c r="H364" s="44">
        <f t="shared" si="181"/>
        <v>2.9106</v>
      </c>
      <c r="I364" s="44">
        <f t="shared" si="181"/>
        <v>2.881494</v>
      </c>
      <c r="J364" s="45">
        <f t="shared" si="163"/>
        <v>2.8670865300000004</v>
      </c>
      <c r="K364" s="44">
        <f t="shared" si="164"/>
        <v>2.8584852704100006</v>
      </c>
      <c r="L364" s="44">
        <f t="shared" si="183"/>
        <v>2.8499098145987705</v>
      </c>
      <c r="M364" s="44">
        <f t="shared" si="169"/>
        <v>2.8413600851549745</v>
      </c>
      <c r="N364" s="44">
        <f t="shared" si="165"/>
        <v>2.8328360048995096</v>
      </c>
      <c r="O364" s="44">
        <f t="shared" si="166"/>
        <v>2.824337496884811</v>
      </c>
      <c r="P364" s="44">
        <f t="shared" si="167"/>
        <v>2.8158644843941567</v>
      </c>
      <c r="Q364" s="44">
        <f t="shared" si="178"/>
        <v>2.8158644843941567</v>
      </c>
      <c r="R364" s="44">
        <f t="shared" si="182"/>
        <v>2.8074168909409742</v>
      </c>
      <c r="S364" s="44">
        <f t="shared" si="168"/>
        <v>2.798994640268152</v>
      </c>
      <c r="T364" s="44">
        <f t="shared" si="168"/>
        <v>2.790597656347347</v>
      </c>
      <c r="U364" s="44">
        <f t="shared" si="168"/>
        <v>2.7822258633783052</v>
      </c>
      <c r="V364" s="44">
        <f t="shared" si="168"/>
        <v>2.7738791857881706</v>
      </c>
      <c r="W364" s="38">
        <v>1</v>
      </c>
      <c r="X364" s="42">
        <v>10</v>
      </c>
    </row>
    <row r="365" spans="1:24" ht="12.75">
      <c r="A365" s="38">
        <f t="shared" si="180"/>
        <v>328</v>
      </c>
      <c r="B365" s="41" t="s">
        <v>634</v>
      </c>
      <c r="C365" s="41" t="s">
        <v>632</v>
      </c>
      <c r="D365" s="38">
        <v>1978</v>
      </c>
      <c r="E365" s="42">
        <v>30</v>
      </c>
      <c r="F365" s="42">
        <v>27</v>
      </c>
      <c r="G365" s="44">
        <f t="shared" si="176"/>
        <v>26.46</v>
      </c>
      <c r="H365" s="44">
        <f t="shared" si="181"/>
        <v>26.1954</v>
      </c>
      <c r="I365" s="44">
        <f t="shared" si="181"/>
        <v>25.933446</v>
      </c>
      <c r="J365" s="45">
        <f t="shared" si="163"/>
        <v>25.803778769999997</v>
      </c>
      <c r="K365" s="44">
        <f t="shared" si="164"/>
        <v>25.726367433689997</v>
      </c>
      <c r="L365" s="44">
        <f t="shared" si="183"/>
        <v>25.649188331388928</v>
      </c>
      <c r="M365" s="44">
        <f t="shared" si="169"/>
        <v>25.57224076639476</v>
      </c>
      <c r="N365" s="44">
        <f t="shared" si="165"/>
        <v>25.49552404409558</v>
      </c>
      <c r="O365" s="44">
        <f t="shared" si="166"/>
        <v>25.419037471963293</v>
      </c>
      <c r="P365" s="44">
        <f t="shared" si="167"/>
        <v>25.342780359547405</v>
      </c>
      <c r="Q365" s="44">
        <f t="shared" si="178"/>
        <v>25.342780359547405</v>
      </c>
      <c r="R365" s="44">
        <f t="shared" si="182"/>
        <v>25.266752018468765</v>
      </c>
      <c r="S365" s="44">
        <f t="shared" si="168"/>
        <v>25.19095176241336</v>
      </c>
      <c r="T365" s="44">
        <f t="shared" si="168"/>
        <v>25.115378907126118</v>
      </c>
      <c r="U365" s="44">
        <f t="shared" si="168"/>
        <v>25.040032770404743</v>
      </c>
      <c r="V365" s="44">
        <f t="shared" si="168"/>
        <v>24.96491267209353</v>
      </c>
      <c r="W365" s="38">
        <v>1</v>
      </c>
      <c r="X365" s="42">
        <v>93</v>
      </c>
    </row>
    <row r="366" spans="1:24" ht="12.75">
      <c r="A366" s="38">
        <f t="shared" si="180"/>
        <v>329</v>
      </c>
      <c r="B366" s="41" t="s">
        <v>635</v>
      </c>
      <c r="C366" s="41" t="s">
        <v>632</v>
      </c>
      <c r="D366" s="38">
        <v>1978</v>
      </c>
      <c r="E366" s="42">
        <v>333</v>
      </c>
      <c r="F366" s="42">
        <v>277</v>
      </c>
      <c r="G366" s="44">
        <f t="shared" si="176"/>
        <v>271.46</v>
      </c>
      <c r="H366" s="44">
        <f aca="true" t="shared" si="184" ref="H366:I376">(G366*99)/100</f>
        <v>268.74539999999996</v>
      </c>
      <c r="I366" s="44">
        <f t="shared" si="184"/>
        <v>266.05794599999996</v>
      </c>
      <c r="J366" s="45">
        <f t="shared" si="163"/>
        <v>264.72765626999995</v>
      </c>
      <c r="K366" s="44">
        <f t="shared" si="164"/>
        <v>263.93347330118996</v>
      </c>
      <c r="L366" s="44">
        <f t="shared" si="183"/>
        <v>263.1416728812864</v>
      </c>
      <c r="M366" s="44">
        <f>SUM(L366*99.7)/100</f>
        <v>262.35224786264257</v>
      </c>
      <c r="N366" s="44">
        <f t="shared" si="165"/>
        <v>261.56519111905465</v>
      </c>
      <c r="O366" s="44">
        <f t="shared" si="166"/>
        <v>260.7804955456975</v>
      </c>
      <c r="P366" s="44">
        <f t="shared" si="167"/>
        <v>259.9981540590604</v>
      </c>
      <c r="Q366" s="44">
        <f t="shared" si="178"/>
        <v>259.9981540590604</v>
      </c>
      <c r="R366" s="44">
        <f t="shared" si="182"/>
        <v>259.21815959688325</v>
      </c>
      <c r="S366" s="44">
        <f t="shared" si="168"/>
        <v>258.44050511809263</v>
      </c>
      <c r="T366" s="44">
        <f t="shared" si="168"/>
        <v>257.66518360273835</v>
      </c>
      <c r="U366" s="44">
        <f t="shared" si="168"/>
        <v>256.89218805193013</v>
      </c>
      <c r="V366" s="44">
        <f t="shared" si="168"/>
        <v>256.12151148777434</v>
      </c>
      <c r="W366" s="38">
        <v>1</v>
      </c>
      <c r="X366" s="42">
        <v>342</v>
      </c>
    </row>
    <row r="367" spans="1:24" ht="12.75">
      <c r="A367" s="38">
        <f t="shared" si="180"/>
        <v>330</v>
      </c>
      <c r="B367" s="41" t="s">
        <v>373</v>
      </c>
      <c r="C367" s="41" t="s">
        <v>626</v>
      </c>
      <c r="D367" s="38">
        <v>1946</v>
      </c>
      <c r="E367" s="42">
        <v>489</v>
      </c>
      <c r="F367" s="42">
        <v>238</v>
      </c>
      <c r="G367" s="44">
        <f t="shared" si="176"/>
        <v>233.24</v>
      </c>
      <c r="H367" s="44">
        <f t="shared" si="184"/>
        <v>230.90760000000003</v>
      </c>
      <c r="I367" s="44">
        <f t="shared" si="184"/>
        <v>228.59852400000003</v>
      </c>
      <c r="J367" s="45">
        <f t="shared" si="163"/>
        <v>227.45553138000002</v>
      </c>
      <c r="K367" s="44">
        <f t="shared" si="164"/>
        <v>226.77316478586002</v>
      </c>
      <c r="L367" s="44">
        <f t="shared" si="183"/>
        <v>226.09284529150244</v>
      </c>
      <c r="M367" s="44">
        <f t="shared" si="169"/>
        <v>225.41456675562793</v>
      </c>
      <c r="N367" s="44">
        <f t="shared" si="165"/>
        <v>224.73832305536106</v>
      </c>
      <c r="O367" s="44">
        <f t="shared" si="166"/>
        <v>224.06410808619498</v>
      </c>
      <c r="P367" s="44">
        <f t="shared" si="167"/>
        <v>223.3919157619364</v>
      </c>
      <c r="Q367" s="44">
        <f t="shared" si="178"/>
        <v>223.3919157619364</v>
      </c>
      <c r="R367" s="44">
        <f t="shared" si="182"/>
        <v>222.72174001465058</v>
      </c>
      <c r="S367" s="44">
        <f t="shared" si="168"/>
        <v>222.05357479460665</v>
      </c>
      <c r="T367" s="44">
        <f t="shared" si="168"/>
        <v>221.38741407022283</v>
      </c>
      <c r="U367" s="44">
        <f t="shared" si="168"/>
        <v>220.72325182801217</v>
      </c>
      <c r="V367" s="44">
        <f t="shared" si="168"/>
        <v>220.06108207252817</v>
      </c>
      <c r="W367" s="38"/>
      <c r="X367" s="42">
        <v>0</v>
      </c>
    </row>
    <row r="368" spans="1:24" ht="12.75">
      <c r="A368" s="38">
        <f t="shared" si="180"/>
        <v>331</v>
      </c>
      <c r="B368" s="41" t="s">
        <v>624</v>
      </c>
      <c r="C368" s="41" t="s">
        <v>626</v>
      </c>
      <c r="D368" s="38">
        <v>1946</v>
      </c>
      <c r="E368" s="42">
        <v>63</v>
      </c>
      <c r="F368" s="42">
        <v>31</v>
      </c>
      <c r="G368" s="44">
        <f t="shared" si="176"/>
        <v>30.38</v>
      </c>
      <c r="H368" s="44">
        <f t="shared" si="184"/>
        <v>30.0762</v>
      </c>
      <c r="I368" s="44">
        <f t="shared" si="184"/>
        <v>29.775437999999998</v>
      </c>
      <c r="J368" s="45">
        <f t="shared" si="163"/>
        <v>29.626560809999997</v>
      </c>
      <c r="K368" s="44">
        <f t="shared" si="164"/>
        <v>29.53768112757</v>
      </c>
      <c r="L368" s="44">
        <f t="shared" si="183"/>
        <v>29.449068084187292</v>
      </c>
      <c r="M368" s="44">
        <f t="shared" si="169"/>
        <v>29.36072087993473</v>
      </c>
      <c r="N368" s="44">
        <f t="shared" si="165"/>
        <v>29.272638717294925</v>
      </c>
      <c r="O368" s="44">
        <f t="shared" si="166"/>
        <v>29.18482080114304</v>
      </c>
      <c r="P368" s="44">
        <f t="shared" si="167"/>
        <v>29.097266338739608</v>
      </c>
      <c r="Q368" s="44">
        <f t="shared" si="178"/>
        <v>29.097266338739608</v>
      </c>
      <c r="R368" s="44">
        <f t="shared" si="182"/>
        <v>29.009974539723387</v>
      </c>
      <c r="S368" s="44">
        <f t="shared" si="168"/>
        <v>28.922944616104218</v>
      </c>
      <c r="T368" s="44">
        <f t="shared" si="168"/>
        <v>28.836175782255903</v>
      </c>
      <c r="U368" s="44">
        <f t="shared" si="168"/>
        <v>28.749667254909138</v>
      </c>
      <c r="V368" s="44">
        <f t="shared" si="168"/>
        <v>28.66341825314441</v>
      </c>
      <c r="W368" s="38"/>
      <c r="X368" s="42">
        <v>0</v>
      </c>
    </row>
    <row r="369" spans="1:24" ht="12.75">
      <c r="A369" s="38">
        <f t="shared" si="180"/>
        <v>332</v>
      </c>
      <c r="B369" s="41" t="s">
        <v>623</v>
      </c>
      <c r="C369" s="41" t="s">
        <v>626</v>
      </c>
      <c r="D369" s="38">
        <v>1946</v>
      </c>
      <c r="E369" s="42">
        <v>165</v>
      </c>
      <c r="F369" s="42">
        <v>149</v>
      </c>
      <c r="G369" s="44">
        <f t="shared" si="176"/>
        <v>146.02</v>
      </c>
      <c r="H369" s="44">
        <f t="shared" si="184"/>
        <v>144.55980000000002</v>
      </c>
      <c r="I369" s="44">
        <f t="shared" si="184"/>
        <v>143.11420200000003</v>
      </c>
      <c r="J369" s="45">
        <f aca="true" t="shared" si="185" ref="J369:J408">(I369*99.5)/100</f>
        <v>142.39863099000004</v>
      </c>
      <c r="K369" s="44">
        <f aca="true" t="shared" si="186" ref="K369:K408">(J369*99.7)/100</f>
        <v>141.97143509703005</v>
      </c>
      <c r="L369" s="44">
        <f aca="true" t="shared" si="187" ref="L369:N408">SUM(K369*99.7)/100</f>
        <v>141.54552079173897</v>
      </c>
      <c r="M369" s="44">
        <f t="shared" si="187"/>
        <v>141.12088422936375</v>
      </c>
      <c r="N369" s="44">
        <f t="shared" si="187"/>
        <v>140.69752157667565</v>
      </c>
      <c r="O369" s="44">
        <f aca="true" t="shared" si="188" ref="O369:P416">SUM(N369*99.7)/100</f>
        <v>140.27542901194565</v>
      </c>
      <c r="P369" s="44">
        <f t="shared" si="188"/>
        <v>139.85460272490982</v>
      </c>
      <c r="Q369" s="44">
        <f t="shared" si="178"/>
        <v>139.85460272490982</v>
      </c>
      <c r="R369" s="44">
        <f t="shared" si="182"/>
        <v>139.4350389167351</v>
      </c>
      <c r="S369" s="44">
        <f aca="true" t="shared" si="189" ref="S369:V380">(R369*99.7)/100</f>
        <v>139.01673379998488</v>
      </c>
      <c r="T369" s="44">
        <f t="shared" si="189"/>
        <v>138.59968359858493</v>
      </c>
      <c r="U369" s="44">
        <f t="shared" si="189"/>
        <v>138.18388454778918</v>
      </c>
      <c r="V369" s="44">
        <f t="shared" si="189"/>
        <v>137.7693328941458</v>
      </c>
      <c r="W369" s="38"/>
      <c r="X369" s="42">
        <v>0</v>
      </c>
    </row>
    <row r="370" spans="1:24" ht="12.75">
      <c r="A370" s="38">
        <f t="shared" si="180"/>
        <v>333</v>
      </c>
      <c r="B370" s="41" t="s">
        <v>636</v>
      </c>
      <c r="C370" s="41" t="s">
        <v>637</v>
      </c>
      <c r="D370" s="38"/>
      <c r="E370" s="42">
        <v>0</v>
      </c>
      <c r="F370" s="42">
        <v>0</v>
      </c>
      <c r="G370" s="44">
        <f t="shared" si="176"/>
        <v>0</v>
      </c>
      <c r="H370" s="44">
        <f t="shared" si="184"/>
        <v>0</v>
      </c>
      <c r="I370" s="44">
        <f t="shared" si="184"/>
        <v>0</v>
      </c>
      <c r="J370" s="45">
        <f t="shared" si="185"/>
        <v>0</v>
      </c>
      <c r="K370" s="44">
        <f t="shared" si="186"/>
        <v>0</v>
      </c>
      <c r="L370" s="44">
        <f t="shared" si="187"/>
        <v>0</v>
      </c>
      <c r="M370" s="44">
        <f t="shared" si="187"/>
        <v>0</v>
      </c>
      <c r="N370" s="44">
        <f t="shared" si="187"/>
        <v>0</v>
      </c>
      <c r="O370" s="44">
        <f t="shared" si="188"/>
        <v>0</v>
      </c>
      <c r="P370" s="44">
        <f t="shared" si="188"/>
        <v>0</v>
      </c>
      <c r="Q370" s="44">
        <f t="shared" si="178"/>
        <v>0</v>
      </c>
      <c r="R370" s="44">
        <f t="shared" si="182"/>
        <v>0</v>
      </c>
      <c r="S370" s="44">
        <f t="shared" si="189"/>
        <v>0</v>
      </c>
      <c r="T370" s="44">
        <f t="shared" si="189"/>
        <v>0</v>
      </c>
      <c r="U370" s="44">
        <f t="shared" si="189"/>
        <v>0</v>
      </c>
      <c r="V370" s="44">
        <f t="shared" si="189"/>
        <v>0</v>
      </c>
      <c r="W370" s="38"/>
      <c r="X370" s="42">
        <v>0</v>
      </c>
    </row>
    <row r="371" spans="1:24" ht="12.75">
      <c r="A371" s="38">
        <f t="shared" si="180"/>
        <v>334</v>
      </c>
      <c r="B371" s="41" t="s">
        <v>638</v>
      </c>
      <c r="C371" s="41" t="s">
        <v>637</v>
      </c>
      <c r="D371" s="38">
        <v>1985</v>
      </c>
      <c r="E371" s="42">
        <v>1162</v>
      </c>
      <c r="F371" s="42">
        <v>878</v>
      </c>
      <c r="G371" s="44">
        <f t="shared" si="176"/>
        <v>860.44</v>
      </c>
      <c r="H371" s="44">
        <f t="shared" si="184"/>
        <v>851.8356000000001</v>
      </c>
      <c r="I371" s="44">
        <f t="shared" si="184"/>
        <v>843.3172440000001</v>
      </c>
      <c r="J371" s="45">
        <f t="shared" si="185"/>
        <v>839.10065778</v>
      </c>
      <c r="K371" s="44">
        <f t="shared" si="186"/>
        <v>836.5833558066599</v>
      </c>
      <c r="L371" s="44">
        <f t="shared" si="187"/>
        <v>834.0736057392401</v>
      </c>
      <c r="M371" s="44">
        <f t="shared" si="187"/>
        <v>831.5713849220224</v>
      </c>
      <c r="N371" s="44">
        <f t="shared" si="187"/>
        <v>829.0766707672562</v>
      </c>
      <c r="O371" s="44">
        <f t="shared" si="188"/>
        <v>826.5894407549546</v>
      </c>
      <c r="P371" s="44">
        <f t="shared" si="188"/>
        <v>824.1096724326896</v>
      </c>
      <c r="Q371" s="44">
        <f t="shared" si="178"/>
        <v>824.1096724326896</v>
      </c>
      <c r="R371" s="44">
        <f t="shared" si="182"/>
        <v>821.6373434153917</v>
      </c>
      <c r="S371" s="44">
        <f t="shared" si="189"/>
        <v>819.1724313851455</v>
      </c>
      <c r="T371" s="44">
        <f t="shared" si="189"/>
        <v>816.7149140909901</v>
      </c>
      <c r="U371" s="44">
        <f t="shared" si="189"/>
        <v>814.2647693487171</v>
      </c>
      <c r="V371" s="44">
        <f t="shared" si="189"/>
        <v>811.821975040671</v>
      </c>
      <c r="W371" s="38">
        <v>1</v>
      </c>
      <c r="X371" s="42">
        <v>230</v>
      </c>
    </row>
    <row r="372" spans="1:24" ht="12.75">
      <c r="A372" s="38">
        <f t="shared" si="180"/>
        <v>335</v>
      </c>
      <c r="B372" s="41" t="s">
        <v>639</v>
      </c>
      <c r="C372" s="41" t="s">
        <v>637</v>
      </c>
      <c r="D372" s="38">
        <v>1971</v>
      </c>
      <c r="E372" s="42">
        <v>121</v>
      </c>
      <c r="F372" s="42">
        <v>91</v>
      </c>
      <c r="G372" s="44">
        <f t="shared" si="176"/>
        <v>89.18</v>
      </c>
      <c r="H372" s="44">
        <f t="shared" si="184"/>
        <v>88.28820000000002</v>
      </c>
      <c r="I372" s="44">
        <f t="shared" si="184"/>
        <v>87.40531800000002</v>
      </c>
      <c r="J372" s="45">
        <f t="shared" si="185"/>
        <v>86.96829141000002</v>
      </c>
      <c r="K372" s="44">
        <f t="shared" si="186"/>
        <v>86.70738653577001</v>
      </c>
      <c r="L372" s="44">
        <f t="shared" si="187"/>
        <v>86.4472643761627</v>
      </c>
      <c r="M372" s="44">
        <f t="shared" si="187"/>
        <v>86.18792258303421</v>
      </c>
      <c r="N372" s="44">
        <f t="shared" si="187"/>
        <v>85.9293588152851</v>
      </c>
      <c r="O372" s="44">
        <f t="shared" si="188"/>
        <v>85.67157073883925</v>
      </c>
      <c r="P372" s="44">
        <f t="shared" si="188"/>
        <v>85.41455602662273</v>
      </c>
      <c r="Q372" s="44">
        <f t="shared" si="178"/>
        <v>85.41455602662273</v>
      </c>
      <c r="R372" s="44">
        <f t="shared" si="182"/>
        <v>85.15831235854286</v>
      </c>
      <c r="S372" s="44">
        <f t="shared" si="189"/>
        <v>84.90283742146723</v>
      </c>
      <c r="T372" s="44">
        <f t="shared" si="189"/>
        <v>84.64812890920282</v>
      </c>
      <c r="U372" s="44">
        <f t="shared" si="189"/>
        <v>84.39418452247523</v>
      </c>
      <c r="V372" s="44">
        <f t="shared" si="189"/>
        <v>84.1410019689078</v>
      </c>
      <c r="W372" s="38">
        <v>1</v>
      </c>
      <c r="X372" s="42">
        <v>90</v>
      </c>
    </row>
    <row r="373" spans="1:24" ht="12.75">
      <c r="A373" s="38">
        <f t="shared" si="180"/>
        <v>336</v>
      </c>
      <c r="B373" s="41" t="s">
        <v>640</v>
      </c>
      <c r="C373" s="41" t="s">
        <v>637</v>
      </c>
      <c r="D373" s="38">
        <v>1932</v>
      </c>
      <c r="E373" s="42">
        <v>44</v>
      </c>
      <c r="F373" s="42">
        <v>33</v>
      </c>
      <c r="G373" s="44">
        <f t="shared" si="176"/>
        <v>32.34</v>
      </c>
      <c r="H373" s="44">
        <f t="shared" si="184"/>
        <v>32.016600000000004</v>
      </c>
      <c r="I373" s="44">
        <f t="shared" si="184"/>
        <v>31.696434000000004</v>
      </c>
      <c r="J373" s="45">
        <f t="shared" si="185"/>
        <v>31.53795183</v>
      </c>
      <c r="K373" s="44">
        <f t="shared" si="186"/>
        <v>31.44333797451</v>
      </c>
      <c r="L373" s="44">
        <f t="shared" si="187"/>
        <v>31.349007960586473</v>
      </c>
      <c r="M373" s="44">
        <f t="shared" si="187"/>
        <v>31.254960936704716</v>
      </c>
      <c r="N373" s="44">
        <f t="shared" si="187"/>
        <v>31.161196053894606</v>
      </c>
      <c r="O373" s="44">
        <f t="shared" si="188"/>
        <v>31.067712465732924</v>
      </c>
      <c r="P373" s="44">
        <f t="shared" si="188"/>
        <v>30.974509328335724</v>
      </c>
      <c r="Q373" s="44">
        <f t="shared" si="178"/>
        <v>30.974509328335724</v>
      </c>
      <c r="R373" s="44">
        <f t="shared" si="182"/>
        <v>30.881585800350717</v>
      </c>
      <c r="S373" s="44">
        <f t="shared" si="189"/>
        <v>30.788941042949663</v>
      </c>
      <c r="T373" s="44">
        <f t="shared" si="189"/>
        <v>30.696574219820814</v>
      </c>
      <c r="U373" s="44">
        <f t="shared" si="189"/>
        <v>30.60448449716135</v>
      </c>
      <c r="V373" s="44">
        <f t="shared" si="189"/>
        <v>30.51267104366987</v>
      </c>
      <c r="W373" s="38">
        <v>1</v>
      </c>
      <c r="X373" s="42">
        <v>20</v>
      </c>
    </row>
    <row r="374" spans="1:24" ht="12.75">
      <c r="A374" s="38">
        <f t="shared" si="180"/>
        <v>337</v>
      </c>
      <c r="B374" s="41" t="s">
        <v>641</v>
      </c>
      <c r="C374" s="41" t="s">
        <v>642</v>
      </c>
      <c r="D374" s="38">
        <v>1912</v>
      </c>
      <c r="E374" s="42">
        <v>8</v>
      </c>
      <c r="F374" s="42">
        <v>7</v>
      </c>
      <c r="G374" s="44">
        <f t="shared" si="176"/>
        <v>6.86</v>
      </c>
      <c r="H374" s="44">
        <f t="shared" si="184"/>
        <v>6.791399999999999</v>
      </c>
      <c r="I374" s="44">
        <f t="shared" si="184"/>
        <v>6.723485999999999</v>
      </c>
      <c r="J374" s="45">
        <f t="shared" si="185"/>
        <v>6.68986857</v>
      </c>
      <c r="K374" s="44">
        <f t="shared" si="186"/>
        <v>6.669798964289999</v>
      </c>
      <c r="L374" s="44">
        <f t="shared" si="187"/>
        <v>6.649789567397129</v>
      </c>
      <c r="M374" s="44">
        <f t="shared" si="187"/>
        <v>6.629840198694938</v>
      </c>
      <c r="N374" s="44">
        <f t="shared" si="187"/>
        <v>6.609950678098853</v>
      </c>
      <c r="O374" s="44">
        <f t="shared" si="188"/>
        <v>6.590120826064557</v>
      </c>
      <c r="P374" s="44">
        <f t="shared" si="188"/>
        <v>6.570350463586363</v>
      </c>
      <c r="Q374" s="44">
        <f t="shared" si="178"/>
        <v>6.570350463586363</v>
      </c>
      <c r="R374" s="44">
        <f t="shared" si="182"/>
        <v>6.550639412195604</v>
      </c>
      <c r="S374" s="44">
        <f t="shared" si="189"/>
        <v>6.530987493959018</v>
      </c>
      <c r="T374" s="44">
        <f t="shared" si="189"/>
        <v>6.511394531477141</v>
      </c>
      <c r="U374" s="44">
        <f t="shared" si="189"/>
        <v>6.491860347882709</v>
      </c>
      <c r="V374" s="44">
        <f t="shared" si="189"/>
        <v>6.4723847668390615</v>
      </c>
      <c r="W374" s="38">
        <v>1</v>
      </c>
      <c r="X374" s="42">
        <v>56</v>
      </c>
    </row>
    <row r="375" spans="1:24" ht="12.75">
      <c r="A375" s="38">
        <f t="shared" si="180"/>
        <v>338</v>
      </c>
      <c r="B375" s="41" t="s">
        <v>643</v>
      </c>
      <c r="C375" s="41" t="s">
        <v>637</v>
      </c>
      <c r="D375" s="38">
        <v>1974</v>
      </c>
      <c r="E375" s="42">
        <v>8</v>
      </c>
      <c r="F375" s="42">
        <v>7</v>
      </c>
      <c r="G375" s="44">
        <f t="shared" si="176"/>
        <v>6.86</v>
      </c>
      <c r="H375" s="44">
        <f t="shared" si="184"/>
        <v>6.791399999999999</v>
      </c>
      <c r="I375" s="44">
        <f t="shared" si="184"/>
        <v>6.723485999999999</v>
      </c>
      <c r="J375" s="45">
        <f t="shared" si="185"/>
        <v>6.68986857</v>
      </c>
      <c r="K375" s="44">
        <f t="shared" si="186"/>
        <v>6.669798964289999</v>
      </c>
      <c r="L375" s="44">
        <f t="shared" si="187"/>
        <v>6.649789567397129</v>
      </c>
      <c r="M375" s="44">
        <f t="shared" si="187"/>
        <v>6.629840198694938</v>
      </c>
      <c r="N375" s="44">
        <f t="shared" si="187"/>
        <v>6.609950678098853</v>
      </c>
      <c r="O375" s="44">
        <f t="shared" si="188"/>
        <v>6.590120826064557</v>
      </c>
      <c r="P375" s="44">
        <f t="shared" si="188"/>
        <v>6.570350463586363</v>
      </c>
      <c r="Q375" s="44">
        <f t="shared" si="178"/>
        <v>6.570350463586363</v>
      </c>
      <c r="R375" s="44">
        <f t="shared" si="182"/>
        <v>6.550639412195604</v>
      </c>
      <c r="S375" s="44">
        <f t="shared" si="189"/>
        <v>6.530987493959018</v>
      </c>
      <c r="T375" s="44">
        <f t="shared" si="189"/>
        <v>6.511394531477141</v>
      </c>
      <c r="U375" s="44">
        <f t="shared" si="189"/>
        <v>6.491860347882709</v>
      </c>
      <c r="V375" s="44">
        <f t="shared" si="189"/>
        <v>6.4723847668390615</v>
      </c>
      <c r="W375" s="38">
        <v>1</v>
      </c>
      <c r="X375" s="42">
        <v>20</v>
      </c>
    </row>
    <row r="376" spans="1:24" ht="12.75">
      <c r="A376" s="38">
        <f t="shared" si="180"/>
        <v>339</v>
      </c>
      <c r="B376" s="41" t="s">
        <v>644</v>
      </c>
      <c r="C376" s="41" t="s">
        <v>637</v>
      </c>
      <c r="D376" s="38">
        <v>1977</v>
      </c>
      <c r="E376" s="42">
        <v>2</v>
      </c>
      <c r="F376" s="42">
        <v>2</v>
      </c>
      <c r="G376" s="44">
        <f t="shared" si="176"/>
        <v>1.96</v>
      </c>
      <c r="H376" s="44">
        <f t="shared" si="184"/>
        <v>1.9404</v>
      </c>
      <c r="I376" s="44">
        <f t="shared" si="184"/>
        <v>1.9209959999999997</v>
      </c>
      <c r="J376" s="45">
        <f t="shared" si="185"/>
        <v>1.9113910199999997</v>
      </c>
      <c r="K376" s="44">
        <f t="shared" si="186"/>
        <v>1.9056568469399997</v>
      </c>
      <c r="L376" s="44">
        <f t="shared" si="187"/>
        <v>1.8999398763991797</v>
      </c>
      <c r="M376" s="44">
        <f t="shared" si="187"/>
        <v>1.8942400567699824</v>
      </c>
      <c r="N376" s="44">
        <f t="shared" si="187"/>
        <v>1.8885573365996726</v>
      </c>
      <c r="O376" s="44">
        <f t="shared" si="188"/>
        <v>1.8828916645898734</v>
      </c>
      <c r="P376" s="44">
        <f t="shared" si="188"/>
        <v>1.877242989596104</v>
      </c>
      <c r="Q376" s="44">
        <f t="shared" si="178"/>
        <v>1.877242989596104</v>
      </c>
      <c r="R376" s="44">
        <f t="shared" si="182"/>
        <v>1.8716112606273156</v>
      </c>
      <c r="S376" s="44">
        <f t="shared" si="189"/>
        <v>1.8659964268454337</v>
      </c>
      <c r="T376" s="44">
        <f t="shared" si="189"/>
        <v>1.8603984375648974</v>
      </c>
      <c r="U376" s="44">
        <f t="shared" si="189"/>
        <v>1.854817242252203</v>
      </c>
      <c r="V376" s="44">
        <f t="shared" si="189"/>
        <v>1.8492527905254463</v>
      </c>
      <c r="W376" s="38">
        <v>1</v>
      </c>
      <c r="X376" s="42">
        <v>48</v>
      </c>
    </row>
    <row r="377" spans="1:24" ht="12.75">
      <c r="A377" s="38">
        <f t="shared" si="180"/>
        <v>340</v>
      </c>
      <c r="B377" s="41" t="s">
        <v>645</v>
      </c>
      <c r="C377" s="41" t="s">
        <v>637</v>
      </c>
      <c r="D377" s="38">
        <v>1968</v>
      </c>
      <c r="E377" s="42">
        <v>4</v>
      </c>
      <c r="F377" s="42">
        <v>3</v>
      </c>
      <c r="G377" s="44">
        <f t="shared" si="176"/>
        <v>2.94</v>
      </c>
      <c r="H377" s="44">
        <f aca="true" t="shared" si="190" ref="H377:I391">(G377*99)/100</f>
        <v>2.9106</v>
      </c>
      <c r="I377" s="44">
        <f t="shared" si="190"/>
        <v>2.881494</v>
      </c>
      <c r="J377" s="45">
        <f t="shared" si="185"/>
        <v>2.8670865300000004</v>
      </c>
      <c r="K377" s="44">
        <f t="shared" si="186"/>
        <v>2.8584852704100006</v>
      </c>
      <c r="L377" s="44">
        <f t="shared" si="187"/>
        <v>2.8499098145987705</v>
      </c>
      <c r="M377" s="44">
        <f t="shared" si="187"/>
        <v>2.8413600851549745</v>
      </c>
      <c r="N377" s="44">
        <f t="shared" si="187"/>
        <v>2.8328360048995096</v>
      </c>
      <c r="O377" s="44">
        <f t="shared" si="188"/>
        <v>2.824337496884811</v>
      </c>
      <c r="P377" s="44">
        <f t="shared" si="188"/>
        <v>2.8158644843941567</v>
      </c>
      <c r="Q377" s="44">
        <f t="shared" si="178"/>
        <v>2.8158644843941567</v>
      </c>
      <c r="R377" s="44">
        <f t="shared" si="182"/>
        <v>2.8074168909409742</v>
      </c>
      <c r="S377" s="44">
        <f t="shared" si="189"/>
        <v>2.798994640268152</v>
      </c>
      <c r="T377" s="44">
        <f t="shared" si="189"/>
        <v>2.790597656347347</v>
      </c>
      <c r="U377" s="44">
        <f t="shared" si="189"/>
        <v>2.7822258633783052</v>
      </c>
      <c r="V377" s="44">
        <f t="shared" si="189"/>
        <v>2.7738791857881706</v>
      </c>
      <c r="W377" s="38">
        <v>1</v>
      </c>
      <c r="X377" s="42">
        <v>0</v>
      </c>
    </row>
    <row r="378" spans="1:24" ht="12.75">
      <c r="A378" s="38"/>
      <c r="B378" s="49" t="s">
        <v>646</v>
      </c>
      <c r="C378" s="41"/>
      <c r="D378" s="38"/>
      <c r="E378" s="42"/>
      <c r="F378" s="42"/>
      <c r="G378" s="44">
        <f t="shared" si="176"/>
        <v>0</v>
      </c>
      <c r="H378" s="44"/>
      <c r="I378" s="44"/>
      <c r="J378" s="45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38"/>
      <c r="X378" s="41"/>
    </row>
    <row r="379" spans="1:24" ht="12.75">
      <c r="A379" s="38">
        <v>341</v>
      </c>
      <c r="B379" s="41" t="s">
        <v>647</v>
      </c>
      <c r="C379" s="41" t="s">
        <v>105</v>
      </c>
      <c r="D379" s="38">
        <v>1963</v>
      </c>
      <c r="E379" s="42">
        <v>1312</v>
      </c>
      <c r="F379" s="42">
        <v>671</v>
      </c>
      <c r="G379" s="44">
        <f t="shared" si="176"/>
        <v>657.58</v>
      </c>
      <c r="H379" s="44">
        <f t="shared" si="190"/>
        <v>651.0042000000001</v>
      </c>
      <c r="I379" s="44">
        <f t="shared" si="190"/>
        <v>644.4941580000001</v>
      </c>
      <c r="J379" s="45">
        <f t="shared" si="185"/>
        <v>641.2716872100001</v>
      </c>
      <c r="K379" s="44">
        <f t="shared" si="186"/>
        <v>639.3478721483701</v>
      </c>
      <c r="L379" s="44">
        <f t="shared" si="187"/>
        <v>637.4298285319251</v>
      </c>
      <c r="M379" s="44">
        <f t="shared" si="187"/>
        <v>635.5175390463294</v>
      </c>
      <c r="N379" s="44">
        <f aca="true" t="shared" si="191" ref="N379:O426">SUM(M379*99.7)/100</f>
        <v>633.6109864291903</v>
      </c>
      <c r="O379" s="44">
        <f t="shared" si="188"/>
        <v>631.7101534699028</v>
      </c>
      <c r="P379" s="44">
        <f aca="true" t="shared" si="192" ref="P379:P426">SUM(O379*99.7)/100</f>
        <v>629.8150230094932</v>
      </c>
      <c r="Q379" s="44">
        <f t="shared" si="178"/>
        <v>629.8150230094932</v>
      </c>
      <c r="R379" s="44">
        <f aca="true" t="shared" si="193" ref="R379:R403">(Q379*99.7)/100</f>
        <v>627.9255779404647</v>
      </c>
      <c r="S379" s="44">
        <f aca="true" t="shared" si="194" ref="S379:V426">(R379*99.7)/100</f>
        <v>626.0418012066433</v>
      </c>
      <c r="T379" s="44">
        <f t="shared" si="194"/>
        <v>624.1636758030234</v>
      </c>
      <c r="U379" s="44">
        <f t="shared" si="189"/>
        <v>622.2911847756143</v>
      </c>
      <c r="V379" s="44">
        <f t="shared" si="189"/>
        <v>620.4243112212874</v>
      </c>
      <c r="W379" s="38">
        <v>1</v>
      </c>
      <c r="X379" s="42">
        <v>390</v>
      </c>
    </row>
    <row r="380" spans="1:24" ht="12.75">
      <c r="A380" s="38">
        <f t="shared" si="180"/>
        <v>342</v>
      </c>
      <c r="B380" s="41" t="s">
        <v>648</v>
      </c>
      <c r="C380" s="41" t="s">
        <v>105</v>
      </c>
      <c r="D380" s="38">
        <v>1914</v>
      </c>
      <c r="E380" s="42">
        <v>868</v>
      </c>
      <c r="F380" s="42">
        <v>0</v>
      </c>
      <c r="G380" s="44">
        <f t="shared" si="176"/>
        <v>0</v>
      </c>
      <c r="H380" s="44">
        <f t="shared" si="190"/>
        <v>0</v>
      </c>
      <c r="I380" s="44">
        <f t="shared" si="190"/>
        <v>0</v>
      </c>
      <c r="J380" s="45">
        <f t="shared" si="185"/>
        <v>0</v>
      </c>
      <c r="K380" s="44">
        <f t="shared" si="186"/>
        <v>0</v>
      </c>
      <c r="L380" s="44">
        <f t="shared" si="187"/>
        <v>0</v>
      </c>
      <c r="M380" s="44">
        <f t="shared" si="187"/>
        <v>0</v>
      </c>
      <c r="N380" s="44">
        <f t="shared" si="191"/>
        <v>0</v>
      </c>
      <c r="O380" s="44">
        <f t="shared" si="188"/>
        <v>0</v>
      </c>
      <c r="P380" s="44">
        <f t="shared" si="192"/>
        <v>0</v>
      </c>
      <c r="Q380" s="44">
        <f t="shared" si="178"/>
        <v>0</v>
      </c>
      <c r="R380" s="44">
        <f t="shared" si="193"/>
        <v>0</v>
      </c>
      <c r="S380" s="44">
        <f t="shared" si="194"/>
        <v>0</v>
      </c>
      <c r="T380" s="44">
        <f t="shared" si="194"/>
        <v>0</v>
      </c>
      <c r="U380" s="44">
        <f t="shared" si="189"/>
        <v>0</v>
      </c>
      <c r="V380" s="44">
        <f t="shared" si="189"/>
        <v>0</v>
      </c>
      <c r="W380" s="38">
        <v>1</v>
      </c>
      <c r="X380" s="42">
        <v>404</v>
      </c>
    </row>
    <row r="381" spans="1:24" ht="12.75">
      <c r="A381" s="38">
        <f t="shared" si="180"/>
        <v>343</v>
      </c>
      <c r="B381" s="41" t="s">
        <v>649</v>
      </c>
      <c r="C381" s="41" t="s">
        <v>105</v>
      </c>
      <c r="D381" s="38">
        <v>1911</v>
      </c>
      <c r="E381" s="42">
        <v>887</v>
      </c>
      <c r="F381" s="42">
        <v>0</v>
      </c>
      <c r="G381" s="44">
        <f t="shared" si="176"/>
        <v>0</v>
      </c>
      <c r="H381" s="44">
        <f t="shared" si="190"/>
        <v>0</v>
      </c>
      <c r="I381" s="44">
        <f t="shared" si="190"/>
        <v>0</v>
      </c>
      <c r="J381" s="45">
        <f t="shared" si="185"/>
        <v>0</v>
      </c>
      <c r="K381" s="44">
        <f t="shared" si="186"/>
        <v>0</v>
      </c>
      <c r="L381" s="44">
        <f t="shared" si="187"/>
        <v>0</v>
      </c>
      <c r="M381" s="44">
        <f t="shared" si="187"/>
        <v>0</v>
      </c>
      <c r="N381" s="44">
        <f t="shared" si="191"/>
        <v>0</v>
      </c>
      <c r="O381" s="44">
        <f t="shared" si="188"/>
        <v>0</v>
      </c>
      <c r="P381" s="44">
        <f t="shared" si="192"/>
        <v>0</v>
      </c>
      <c r="Q381" s="44">
        <f t="shared" si="178"/>
        <v>0</v>
      </c>
      <c r="R381" s="44">
        <f t="shared" si="193"/>
        <v>0</v>
      </c>
      <c r="S381" s="44">
        <f t="shared" si="194"/>
        <v>0</v>
      </c>
      <c r="T381" s="44">
        <f t="shared" si="194"/>
        <v>0</v>
      </c>
      <c r="U381" s="44">
        <f t="shared" si="194"/>
        <v>0</v>
      </c>
      <c r="V381" s="44">
        <f t="shared" si="194"/>
        <v>0</v>
      </c>
      <c r="W381" s="38">
        <v>1</v>
      </c>
      <c r="X381" s="42">
        <v>541</v>
      </c>
    </row>
    <row r="382" spans="1:24" ht="12.75">
      <c r="A382" s="38">
        <f t="shared" si="180"/>
        <v>344</v>
      </c>
      <c r="B382" s="41" t="s">
        <v>650</v>
      </c>
      <c r="C382" s="41" t="s">
        <v>105</v>
      </c>
      <c r="D382" s="38">
        <v>1948</v>
      </c>
      <c r="E382" s="42">
        <v>39</v>
      </c>
      <c r="F382" s="42">
        <v>0</v>
      </c>
      <c r="G382" s="44">
        <f t="shared" si="176"/>
        <v>0</v>
      </c>
      <c r="H382" s="44">
        <f t="shared" si="190"/>
        <v>0</v>
      </c>
      <c r="I382" s="44">
        <f t="shared" si="190"/>
        <v>0</v>
      </c>
      <c r="J382" s="45">
        <f t="shared" si="185"/>
        <v>0</v>
      </c>
      <c r="K382" s="44">
        <f t="shared" si="186"/>
        <v>0</v>
      </c>
      <c r="L382" s="44">
        <f t="shared" si="187"/>
        <v>0</v>
      </c>
      <c r="M382" s="44">
        <f t="shared" si="187"/>
        <v>0</v>
      </c>
      <c r="N382" s="44">
        <f t="shared" si="191"/>
        <v>0</v>
      </c>
      <c r="O382" s="44">
        <f t="shared" si="188"/>
        <v>0</v>
      </c>
      <c r="P382" s="44">
        <f t="shared" si="192"/>
        <v>0</v>
      </c>
      <c r="Q382" s="44">
        <f t="shared" si="178"/>
        <v>0</v>
      </c>
      <c r="R382" s="44">
        <f t="shared" si="193"/>
        <v>0</v>
      </c>
      <c r="S382" s="44">
        <f t="shared" si="194"/>
        <v>0</v>
      </c>
      <c r="T382" s="44">
        <f t="shared" si="194"/>
        <v>0</v>
      </c>
      <c r="U382" s="44">
        <f t="shared" si="194"/>
        <v>0</v>
      </c>
      <c r="V382" s="44">
        <f t="shared" si="194"/>
        <v>0</v>
      </c>
      <c r="W382" s="38">
        <v>1</v>
      </c>
      <c r="X382" s="42">
        <v>12</v>
      </c>
    </row>
    <row r="383" spans="1:24" ht="12.75">
      <c r="A383" s="38">
        <f t="shared" si="180"/>
        <v>345</v>
      </c>
      <c r="B383" s="41" t="s">
        <v>651</v>
      </c>
      <c r="C383" s="41" t="s">
        <v>105</v>
      </c>
      <c r="D383" s="38">
        <v>1949</v>
      </c>
      <c r="E383" s="42">
        <v>18</v>
      </c>
      <c r="F383" s="42">
        <v>0</v>
      </c>
      <c r="G383" s="44">
        <f t="shared" si="176"/>
        <v>0</v>
      </c>
      <c r="H383" s="44">
        <f t="shared" si="190"/>
        <v>0</v>
      </c>
      <c r="I383" s="44">
        <f t="shared" si="190"/>
        <v>0</v>
      </c>
      <c r="J383" s="45">
        <f t="shared" si="185"/>
        <v>0</v>
      </c>
      <c r="K383" s="44">
        <f t="shared" si="186"/>
        <v>0</v>
      </c>
      <c r="L383" s="44">
        <f t="shared" si="187"/>
        <v>0</v>
      </c>
      <c r="M383" s="44">
        <f t="shared" si="187"/>
        <v>0</v>
      </c>
      <c r="N383" s="44">
        <f t="shared" si="191"/>
        <v>0</v>
      </c>
      <c r="O383" s="44">
        <f t="shared" si="188"/>
        <v>0</v>
      </c>
      <c r="P383" s="44">
        <f t="shared" si="192"/>
        <v>0</v>
      </c>
      <c r="Q383" s="44">
        <f t="shared" si="178"/>
        <v>0</v>
      </c>
      <c r="R383" s="44">
        <f t="shared" si="193"/>
        <v>0</v>
      </c>
      <c r="S383" s="44">
        <f t="shared" si="194"/>
        <v>0</v>
      </c>
      <c r="T383" s="44">
        <f t="shared" si="194"/>
        <v>0</v>
      </c>
      <c r="U383" s="44">
        <f t="shared" si="194"/>
        <v>0</v>
      </c>
      <c r="V383" s="44">
        <f t="shared" si="194"/>
        <v>0</v>
      </c>
      <c r="W383" s="38">
        <v>1</v>
      </c>
      <c r="X383" s="42">
        <v>24</v>
      </c>
    </row>
    <row r="384" spans="1:24" ht="12.75">
      <c r="A384" s="38">
        <f t="shared" si="180"/>
        <v>346</v>
      </c>
      <c r="B384" s="41" t="s">
        <v>652</v>
      </c>
      <c r="C384" s="41" t="s">
        <v>653</v>
      </c>
      <c r="D384" s="38">
        <v>1949</v>
      </c>
      <c r="E384" s="42">
        <v>49</v>
      </c>
      <c r="F384" s="42">
        <v>0</v>
      </c>
      <c r="G384" s="44">
        <f t="shared" si="176"/>
        <v>0</v>
      </c>
      <c r="H384" s="44">
        <f t="shared" si="190"/>
        <v>0</v>
      </c>
      <c r="I384" s="44">
        <f t="shared" si="190"/>
        <v>0</v>
      </c>
      <c r="J384" s="45">
        <f t="shared" si="185"/>
        <v>0</v>
      </c>
      <c r="K384" s="44">
        <f t="shared" si="186"/>
        <v>0</v>
      </c>
      <c r="L384" s="44">
        <f t="shared" si="187"/>
        <v>0</v>
      </c>
      <c r="M384" s="44">
        <f t="shared" si="187"/>
        <v>0</v>
      </c>
      <c r="N384" s="44">
        <f t="shared" si="191"/>
        <v>0</v>
      </c>
      <c r="O384" s="44">
        <f t="shared" si="188"/>
        <v>0</v>
      </c>
      <c r="P384" s="44">
        <f t="shared" si="192"/>
        <v>0</v>
      </c>
      <c r="Q384" s="44">
        <f t="shared" si="178"/>
        <v>0</v>
      </c>
      <c r="R384" s="44">
        <f t="shared" si="193"/>
        <v>0</v>
      </c>
      <c r="S384" s="44">
        <f t="shared" si="194"/>
        <v>0</v>
      </c>
      <c r="T384" s="44">
        <f t="shared" si="194"/>
        <v>0</v>
      </c>
      <c r="U384" s="44">
        <f t="shared" si="194"/>
        <v>0</v>
      </c>
      <c r="V384" s="44">
        <f t="shared" si="194"/>
        <v>0</v>
      </c>
      <c r="W384" s="38">
        <v>1</v>
      </c>
      <c r="X384" s="42">
        <v>30</v>
      </c>
    </row>
    <row r="385" spans="1:24" ht="12.75">
      <c r="A385" s="38">
        <f t="shared" si="180"/>
        <v>347</v>
      </c>
      <c r="B385" s="41" t="s">
        <v>654</v>
      </c>
      <c r="C385" s="41" t="s">
        <v>105</v>
      </c>
      <c r="D385" s="38">
        <v>1928</v>
      </c>
      <c r="E385" s="42">
        <v>28</v>
      </c>
      <c r="F385" s="42">
        <v>0</v>
      </c>
      <c r="G385" s="44">
        <f t="shared" si="176"/>
        <v>0</v>
      </c>
      <c r="H385" s="44">
        <f t="shared" si="190"/>
        <v>0</v>
      </c>
      <c r="I385" s="44">
        <f t="shared" si="190"/>
        <v>0</v>
      </c>
      <c r="J385" s="45">
        <f t="shared" si="185"/>
        <v>0</v>
      </c>
      <c r="K385" s="44">
        <f t="shared" si="186"/>
        <v>0</v>
      </c>
      <c r="L385" s="44">
        <f t="shared" si="187"/>
        <v>0</v>
      </c>
      <c r="M385" s="44">
        <f t="shared" si="187"/>
        <v>0</v>
      </c>
      <c r="N385" s="44">
        <f t="shared" si="191"/>
        <v>0</v>
      </c>
      <c r="O385" s="44">
        <f t="shared" si="188"/>
        <v>0</v>
      </c>
      <c r="P385" s="44">
        <f t="shared" si="192"/>
        <v>0</v>
      </c>
      <c r="Q385" s="44">
        <f t="shared" si="178"/>
        <v>0</v>
      </c>
      <c r="R385" s="44">
        <f t="shared" si="193"/>
        <v>0</v>
      </c>
      <c r="S385" s="44">
        <f t="shared" si="194"/>
        <v>0</v>
      </c>
      <c r="T385" s="44">
        <f t="shared" si="194"/>
        <v>0</v>
      </c>
      <c r="U385" s="44">
        <f t="shared" si="194"/>
        <v>0</v>
      </c>
      <c r="V385" s="44">
        <f t="shared" si="194"/>
        <v>0</v>
      </c>
      <c r="W385" s="38">
        <v>1</v>
      </c>
      <c r="X385" s="42">
        <v>36</v>
      </c>
    </row>
    <row r="386" spans="1:24" ht="12.75">
      <c r="A386" s="38">
        <f t="shared" si="180"/>
        <v>348</v>
      </c>
      <c r="B386" s="41" t="s">
        <v>655</v>
      </c>
      <c r="C386" s="41" t="s">
        <v>656</v>
      </c>
      <c r="D386" s="38">
        <v>1938</v>
      </c>
      <c r="E386" s="42">
        <v>498</v>
      </c>
      <c r="F386" s="42">
        <v>0</v>
      </c>
      <c r="G386" s="44">
        <f t="shared" si="176"/>
        <v>0</v>
      </c>
      <c r="H386" s="44">
        <f t="shared" si="190"/>
        <v>0</v>
      </c>
      <c r="I386" s="44">
        <f t="shared" si="190"/>
        <v>0</v>
      </c>
      <c r="J386" s="45">
        <f t="shared" si="185"/>
        <v>0</v>
      </c>
      <c r="K386" s="44">
        <f t="shared" si="186"/>
        <v>0</v>
      </c>
      <c r="L386" s="44">
        <f t="shared" si="187"/>
        <v>0</v>
      </c>
      <c r="M386" s="44">
        <f t="shared" si="187"/>
        <v>0</v>
      </c>
      <c r="N386" s="44">
        <f t="shared" si="191"/>
        <v>0</v>
      </c>
      <c r="O386" s="44">
        <f t="shared" si="188"/>
        <v>0</v>
      </c>
      <c r="P386" s="44">
        <f t="shared" si="192"/>
        <v>0</v>
      </c>
      <c r="Q386" s="44">
        <f t="shared" si="178"/>
        <v>0</v>
      </c>
      <c r="R386" s="44">
        <f t="shared" si="193"/>
        <v>0</v>
      </c>
      <c r="S386" s="44">
        <f t="shared" si="194"/>
        <v>0</v>
      </c>
      <c r="T386" s="44">
        <f t="shared" si="194"/>
        <v>0</v>
      </c>
      <c r="U386" s="44">
        <f t="shared" si="194"/>
        <v>0</v>
      </c>
      <c r="V386" s="44">
        <f t="shared" si="194"/>
        <v>0</v>
      </c>
      <c r="W386" s="38">
        <v>1</v>
      </c>
      <c r="X386" s="42">
        <v>135</v>
      </c>
    </row>
    <row r="387" spans="1:24" ht="12.75">
      <c r="A387" s="38">
        <f t="shared" si="180"/>
        <v>349</v>
      </c>
      <c r="B387" s="41" t="s">
        <v>657</v>
      </c>
      <c r="C387" s="41" t="s">
        <v>105</v>
      </c>
      <c r="D387" s="38">
        <v>1962</v>
      </c>
      <c r="E387" s="42">
        <v>205</v>
      </c>
      <c r="F387" s="42">
        <v>0</v>
      </c>
      <c r="G387" s="44">
        <f t="shared" si="176"/>
        <v>0</v>
      </c>
      <c r="H387" s="44">
        <f t="shared" si="190"/>
        <v>0</v>
      </c>
      <c r="I387" s="44">
        <f t="shared" si="190"/>
        <v>0</v>
      </c>
      <c r="J387" s="45">
        <f t="shared" si="185"/>
        <v>0</v>
      </c>
      <c r="K387" s="44">
        <f t="shared" si="186"/>
        <v>0</v>
      </c>
      <c r="L387" s="44">
        <f t="shared" si="187"/>
        <v>0</v>
      </c>
      <c r="M387" s="44">
        <f t="shared" si="187"/>
        <v>0</v>
      </c>
      <c r="N387" s="44">
        <f t="shared" si="191"/>
        <v>0</v>
      </c>
      <c r="O387" s="44">
        <f t="shared" si="188"/>
        <v>0</v>
      </c>
      <c r="P387" s="44">
        <f t="shared" si="192"/>
        <v>0</v>
      </c>
      <c r="Q387" s="44">
        <f t="shared" si="178"/>
        <v>0</v>
      </c>
      <c r="R387" s="44">
        <f t="shared" si="193"/>
        <v>0</v>
      </c>
      <c r="S387" s="44">
        <f t="shared" si="194"/>
        <v>0</v>
      </c>
      <c r="T387" s="44">
        <f t="shared" si="194"/>
        <v>0</v>
      </c>
      <c r="U387" s="44">
        <f t="shared" si="194"/>
        <v>0</v>
      </c>
      <c r="V387" s="44">
        <f t="shared" si="194"/>
        <v>0</v>
      </c>
      <c r="W387" s="38">
        <v>1</v>
      </c>
      <c r="X387" s="42">
        <v>80</v>
      </c>
    </row>
    <row r="388" spans="1:24" ht="12.75">
      <c r="A388" s="38">
        <f t="shared" si="180"/>
        <v>350</v>
      </c>
      <c r="B388" s="41" t="s">
        <v>658</v>
      </c>
      <c r="C388" s="41" t="s">
        <v>105</v>
      </c>
      <c r="D388" s="38">
        <v>1927</v>
      </c>
      <c r="E388" s="42">
        <v>41</v>
      </c>
      <c r="F388" s="42">
        <v>0</v>
      </c>
      <c r="G388" s="44">
        <f t="shared" si="176"/>
        <v>0</v>
      </c>
      <c r="H388" s="44">
        <f t="shared" si="190"/>
        <v>0</v>
      </c>
      <c r="I388" s="44">
        <f t="shared" si="190"/>
        <v>0</v>
      </c>
      <c r="J388" s="45">
        <f t="shared" si="185"/>
        <v>0</v>
      </c>
      <c r="K388" s="44">
        <f t="shared" si="186"/>
        <v>0</v>
      </c>
      <c r="L388" s="44">
        <f t="shared" si="187"/>
        <v>0</v>
      </c>
      <c r="M388" s="44">
        <f t="shared" si="187"/>
        <v>0</v>
      </c>
      <c r="N388" s="44">
        <f t="shared" si="191"/>
        <v>0</v>
      </c>
      <c r="O388" s="44">
        <f t="shared" si="188"/>
        <v>0</v>
      </c>
      <c r="P388" s="44">
        <f t="shared" si="192"/>
        <v>0</v>
      </c>
      <c r="Q388" s="44">
        <f t="shared" si="178"/>
        <v>0</v>
      </c>
      <c r="R388" s="44">
        <f t="shared" si="193"/>
        <v>0</v>
      </c>
      <c r="S388" s="44">
        <f t="shared" si="194"/>
        <v>0</v>
      </c>
      <c r="T388" s="44">
        <f t="shared" si="194"/>
        <v>0</v>
      </c>
      <c r="U388" s="44">
        <f t="shared" si="194"/>
        <v>0</v>
      </c>
      <c r="V388" s="44">
        <f t="shared" si="194"/>
        <v>0</v>
      </c>
      <c r="W388" s="38">
        <v>1</v>
      </c>
      <c r="X388" s="42">
        <v>36</v>
      </c>
    </row>
    <row r="389" spans="1:24" ht="12.75">
      <c r="A389" s="38">
        <f t="shared" si="180"/>
        <v>351</v>
      </c>
      <c r="B389" s="41" t="s">
        <v>659</v>
      </c>
      <c r="C389" s="41" t="s">
        <v>104</v>
      </c>
      <c r="D389" s="38">
        <v>1970</v>
      </c>
      <c r="E389" s="42">
        <v>738</v>
      </c>
      <c r="F389" s="42">
        <v>0</v>
      </c>
      <c r="G389" s="44">
        <f t="shared" si="176"/>
        <v>0</v>
      </c>
      <c r="H389" s="44">
        <f t="shared" si="190"/>
        <v>0</v>
      </c>
      <c r="I389" s="44">
        <f t="shared" si="190"/>
        <v>0</v>
      </c>
      <c r="J389" s="45">
        <f t="shared" si="185"/>
        <v>0</v>
      </c>
      <c r="K389" s="44">
        <f t="shared" si="186"/>
        <v>0</v>
      </c>
      <c r="L389" s="44">
        <f t="shared" si="187"/>
        <v>0</v>
      </c>
      <c r="M389" s="44">
        <f t="shared" si="187"/>
        <v>0</v>
      </c>
      <c r="N389" s="44">
        <f t="shared" si="191"/>
        <v>0</v>
      </c>
      <c r="O389" s="44">
        <f t="shared" si="188"/>
        <v>0</v>
      </c>
      <c r="P389" s="44">
        <f t="shared" si="192"/>
        <v>0</v>
      </c>
      <c r="Q389" s="44">
        <f t="shared" si="178"/>
        <v>0</v>
      </c>
      <c r="R389" s="44">
        <f t="shared" si="193"/>
        <v>0</v>
      </c>
      <c r="S389" s="44">
        <f t="shared" si="194"/>
        <v>0</v>
      </c>
      <c r="T389" s="44">
        <f t="shared" si="194"/>
        <v>0</v>
      </c>
      <c r="U389" s="44">
        <f t="shared" si="194"/>
        <v>0</v>
      </c>
      <c r="V389" s="44">
        <f t="shared" si="194"/>
        <v>0</v>
      </c>
      <c r="W389" s="38">
        <v>1</v>
      </c>
      <c r="X389" s="42">
        <v>552</v>
      </c>
    </row>
    <row r="390" spans="1:24" ht="12.75">
      <c r="A390" s="38">
        <f t="shared" si="180"/>
        <v>352</v>
      </c>
      <c r="B390" s="41" t="s">
        <v>660</v>
      </c>
      <c r="C390" s="41" t="s">
        <v>104</v>
      </c>
      <c r="D390" s="38">
        <v>1937</v>
      </c>
      <c r="E390" s="42">
        <v>205</v>
      </c>
      <c r="F390" s="42">
        <v>0</v>
      </c>
      <c r="G390" s="44">
        <f t="shared" si="176"/>
        <v>0</v>
      </c>
      <c r="H390" s="44">
        <f t="shared" si="190"/>
        <v>0</v>
      </c>
      <c r="I390" s="44">
        <f t="shared" si="190"/>
        <v>0</v>
      </c>
      <c r="J390" s="45">
        <f t="shared" si="185"/>
        <v>0</v>
      </c>
      <c r="K390" s="44">
        <f t="shared" si="186"/>
        <v>0</v>
      </c>
      <c r="L390" s="44">
        <f t="shared" si="187"/>
        <v>0</v>
      </c>
      <c r="M390" s="44">
        <f t="shared" si="187"/>
        <v>0</v>
      </c>
      <c r="N390" s="44">
        <f t="shared" si="191"/>
        <v>0</v>
      </c>
      <c r="O390" s="44">
        <f t="shared" si="188"/>
        <v>0</v>
      </c>
      <c r="P390" s="44">
        <f t="shared" si="192"/>
        <v>0</v>
      </c>
      <c r="Q390" s="44">
        <f t="shared" si="178"/>
        <v>0</v>
      </c>
      <c r="R390" s="44">
        <f t="shared" si="193"/>
        <v>0</v>
      </c>
      <c r="S390" s="44">
        <f t="shared" si="194"/>
        <v>0</v>
      </c>
      <c r="T390" s="44">
        <f t="shared" si="194"/>
        <v>0</v>
      </c>
      <c r="U390" s="44">
        <f t="shared" si="194"/>
        <v>0</v>
      </c>
      <c r="V390" s="44">
        <f t="shared" si="194"/>
        <v>0</v>
      </c>
      <c r="W390" s="38">
        <v>1</v>
      </c>
      <c r="X390" s="42">
        <v>45</v>
      </c>
    </row>
    <row r="391" spans="1:24" ht="12.75">
      <c r="A391" s="38">
        <f t="shared" si="180"/>
        <v>353</v>
      </c>
      <c r="B391" s="41" t="s">
        <v>661</v>
      </c>
      <c r="C391" s="41" t="s">
        <v>110</v>
      </c>
      <c r="D391" s="38">
        <v>1969</v>
      </c>
      <c r="E391" s="42">
        <v>55</v>
      </c>
      <c r="F391" s="42">
        <v>0</v>
      </c>
      <c r="G391" s="44">
        <f t="shared" si="176"/>
        <v>0</v>
      </c>
      <c r="H391" s="44">
        <f t="shared" si="190"/>
        <v>0</v>
      </c>
      <c r="I391" s="44">
        <f t="shared" si="190"/>
        <v>0</v>
      </c>
      <c r="J391" s="45">
        <f t="shared" si="185"/>
        <v>0</v>
      </c>
      <c r="K391" s="44">
        <f t="shared" si="186"/>
        <v>0</v>
      </c>
      <c r="L391" s="44">
        <f t="shared" si="187"/>
        <v>0</v>
      </c>
      <c r="M391" s="44">
        <f t="shared" si="187"/>
        <v>0</v>
      </c>
      <c r="N391" s="44">
        <f t="shared" si="191"/>
        <v>0</v>
      </c>
      <c r="O391" s="44">
        <f t="shared" si="188"/>
        <v>0</v>
      </c>
      <c r="P391" s="44">
        <f t="shared" si="192"/>
        <v>0</v>
      </c>
      <c r="Q391" s="44">
        <f t="shared" si="178"/>
        <v>0</v>
      </c>
      <c r="R391" s="44">
        <f t="shared" si="193"/>
        <v>0</v>
      </c>
      <c r="S391" s="44">
        <f t="shared" si="194"/>
        <v>0</v>
      </c>
      <c r="T391" s="44">
        <f t="shared" si="194"/>
        <v>0</v>
      </c>
      <c r="U391" s="44">
        <f t="shared" si="194"/>
        <v>0</v>
      </c>
      <c r="V391" s="44">
        <f t="shared" si="194"/>
        <v>0</v>
      </c>
      <c r="W391" s="38">
        <v>1</v>
      </c>
      <c r="X391" s="42">
        <v>36</v>
      </c>
    </row>
    <row r="392" spans="1:24" ht="12.75">
      <c r="A392" s="38">
        <f t="shared" si="180"/>
        <v>354</v>
      </c>
      <c r="B392" s="41" t="s">
        <v>662</v>
      </c>
      <c r="C392" s="41" t="s">
        <v>105</v>
      </c>
      <c r="D392" s="38">
        <v>1975</v>
      </c>
      <c r="E392" s="42">
        <v>697</v>
      </c>
      <c r="F392" s="42">
        <v>203</v>
      </c>
      <c r="G392" s="44">
        <f aca="true" t="shared" si="195" ref="G392:G408">(F392*98)/100</f>
        <v>198.94</v>
      </c>
      <c r="H392" s="44">
        <f aca="true" t="shared" si="196" ref="H392:I401">(G392*99)/100</f>
        <v>196.9506</v>
      </c>
      <c r="I392" s="44">
        <f t="shared" si="196"/>
        <v>194.981094</v>
      </c>
      <c r="J392" s="45">
        <f t="shared" si="185"/>
        <v>194.00618853</v>
      </c>
      <c r="K392" s="44">
        <f t="shared" si="186"/>
        <v>193.42416996441</v>
      </c>
      <c r="L392" s="44">
        <f t="shared" si="187"/>
        <v>192.84389745451676</v>
      </c>
      <c r="M392" s="44">
        <f t="shared" si="187"/>
        <v>192.26536576215324</v>
      </c>
      <c r="N392" s="44">
        <f t="shared" si="191"/>
        <v>191.68856966486678</v>
      </c>
      <c r="O392" s="44">
        <f t="shared" si="188"/>
        <v>191.11350395587218</v>
      </c>
      <c r="P392" s="44">
        <f t="shared" si="192"/>
        <v>190.54016344400458</v>
      </c>
      <c r="Q392" s="44">
        <f t="shared" si="178"/>
        <v>190.54016344400458</v>
      </c>
      <c r="R392" s="44">
        <f t="shared" si="193"/>
        <v>189.9685429536726</v>
      </c>
      <c r="S392" s="44">
        <f t="shared" si="194"/>
        <v>189.39863732481157</v>
      </c>
      <c r="T392" s="44">
        <f t="shared" si="194"/>
        <v>188.83044141283713</v>
      </c>
      <c r="U392" s="44">
        <f t="shared" si="194"/>
        <v>188.26395008859862</v>
      </c>
      <c r="V392" s="44">
        <f t="shared" si="194"/>
        <v>187.6991582383328</v>
      </c>
      <c r="W392" s="38">
        <v>1</v>
      </c>
      <c r="X392" s="42">
        <v>242</v>
      </c>
    </row>
    <row r="393" spans="1:24" ht="12.75">
      <c r="A393" s="38">
        <f t="shared" si="180"/>
        <v>355</v>
      </c>
      <c r="B393" s="41" t="s">
        <v>663</v>
      </c>
      <c r="C393" s="41" t="s">
        <v>106</v>
      </c>
      <c r="D393" s="38">
        <v>1977</v>
      </c>
      <c r="E393" s="42">
        <v>4902</v>
      </c>
      <c r="F393" s="37">
        <v>3331</v>
      </c>
      <c r="G393" s="44">
        <f t="shared" si="195"/>
        <v>3264.38</v>
      </c>
      <c r="H393" s="44">
        <f t="shared" si="196"/>
        <v>3231.7362</v>
      </c>
      <c r="I393" s="44">
        <f t="shared" si="196"/>
        <v>3199.418838</v>
      </c>
      <c r="J393" s="45">
        <f t="shared" si="185"/>
        <v>3183.42174381</v>
      </c>
      <c r="K393" s="44">
        <f t="shared" si="186"/>
        <v>3173.87147857857</v>
      </c>
      <c r="L393" s="44">
        <f t="shared" si="187"/>
        <v>3164.3498641428346</v>
      </c>
      <c r="M393" s="44">
        <f t="shared" si="187"/>
        <v>3154.8568145504064</v>
      </c>
      <c r="N393" s="44">
        <f t="shared" si="191"/>
        <v>3145.3922441067552</v>
      </c>
      <c r="O393" s="44">
        <f t="shared" si="188"/>
        <v>3135.956067374435</v>
      </c>
      <c r="P393" s="44">
        <f t="shared" si="192"/>
        <v>3126.548199172312</v>
      </c>
      <c r="Q393" s="44">
        <f t="shared" si="178"/>
        <v>3126.548199172312</v>
      </c>
      <c r="R393" s="44">
        <f t="shared" si="193"/>
        <v>3117.168554574795</v>
      </c>
      <c r="S393" s="44">
        <f t="shared" si="194"/>
        <v>3107.817048911071</v>
      </c>
      <c r="T393" s="44">
        <f t="shared" si="194"/>
        <v>3098.493597764338</v>
      </c>
      <c r="U393" s="44">
        <f t="shared" si="194"/>
        <v>3089.1981169710452</v>
      </c>
      <c r="V393" s="44">
        <f t="shared" si="194"/>
        <v>3079.930522620132</v>
      </c>
      <c r="W393" s="38">
        <v>2</v>
      </c>
      <c r="X393" s="42">
        <v>1680</v>
      </c>
    </row>
    <row r="394" spans="1:24" ht="12.75">
      <c r="A394" s="38">
        <f t="shared" si="180"/>
        <v>356</v>
      </c>
      <c r="B394" s="41" t="s">
        <v>664</v>
      </c>
      <c r="C394" s="41" t="s">
        <v>110</v>
      </c>
      <c r="D394" s="38">
        <v>1989</v>
      </c>
      <c r="E394" s="42">
        <v>276</v>
      </c>
      <c r="F394" s="42">
        <v>177</v>
      </c>
      <c r="G394" s="44">
        <f t="shared" si="195"/>
        <v>173.46</v>
      </c>
      <c r="H394" s="44">
        <f t="shared" si="196"/>
        <v>171.7254</v>
      </c>
      <c r="I394" s="44">
        <f t="shared" si="196"/>
        <v>170.008146</v>
      </c>
      <c r="J394" s="45">
        <f t="shared" si="185"/>
        <v>169.15810527000002</v>
      </c>
      <c r="K394" s="44">
        <f t="shared" si="186"/>
        <v>168.65063095419</v>
      </c>
      <c r="L394" s="44">
        <f t="shared" si="187"/>
        <v>168.14467906132745</v>
      </c>
      <c r="M394" s="44">
        <f t="shared" si="187"/>
        <v>167.64024502414347</v>
      </c>
      <c r="N394" s="44">
        <f t="shared" si="191"/>
        <v>167.13732428907105</v>
      </c>
      <c r="O394" s="44">
        <f t="shared" si="188"/>
        <v>166.63591231620384</v>
      </c>
      <c r="P394" s="44">
        <f t="shared" si="192"/>
        <v>166.13600457925523</v>
      </c>
      <c r="Q394" s="44">
        <f aca="true" t="shared" si="197" ref="Q394:Q434">(O394*99.7)/100</f>
        <v>166.13600457925523</v>
      </c>
      <c r="R394" s="44">
        <f t="shared" si="193"/>
        <v>165.63759656551744</v>
      </c>
      <c r="S394" s="44">
        <f t="shared" si="194"/>
        <v>165.14068377582092</v>
      </c>
      <c r="T394" s="44">
        <f t="shared" si="194"/>
        <v>164.64526172449348</v>
      </c>
      <c r="U394" s="44">
        <f t="shared" si="194"/>
        <v>164.15132593932</v>
      </c>
      <c r="V394" s="44">
        <f t="shared" si="194"/>
        <v>163.65887196150206</v>
      </c>
      <c r="W394" s="38">
        <v>1</v>
      </c>
      <c r="X394" s="42">
        <v>63</v>
      </c>
    </row>
    <row r="395" spans="1:24" ht="12.75">
      <c r="A395" s="38">
        <f t="shared" si="180"/>
        <v>357</v>
      </c>
      <c r="B395" s="41" t="s">
        <v>468</v>
      </c>
      <c r="C395" s="41" t="s">
        <v>105</v>
      </c>
      <c r="D395" s="38">
        <v>1961</v>
      </c>
      <c r="E395" s="42">
        <v>81</v>
      </c>
      <c r="F395" s="42">
        <v>0</v>
      </c>
      <c r="G395" s="44">
        <f t="shared" si="195"/>
        <v>0</v>
      </c>
      <c r="H395" s="44">
        <f t="shared" si="196"/>
        <v>0</v>
      </c>
      <c r="I395" s="44">
        <f t="shared" si="196"/>
        <v>0</v>
      </c>
      <c r="J395" s="45">
        <f t="shared" si="185"/>
        <v>0</v>
      </c>
      <c r="K395" s="44">
        <f t="shared" si="186"/>
        <v>0</v>
      </c>
      <c r="L395" s="44">
        <f t="shared" si="187"/>
        <v>0</v>
      </c>
      <c r="M395" s="44">
        <f t="shared" si="187"/>
        <v>0</v>
      </c>
      <c r="N395" s="44">
        <f t="shared" si="191"/>
        <v>0</v>
      </c>
      <c r="O395" s="44">
        <f t="shared" si="188"/>
        <v>0</v>
      </c>
      <c r="P395" s="44">
        <f t="shared" si="192"/>
        <v>0</v>
      </c>
      <c r="Q395" s="44">
        <f t="shared" si="197"/>
        <v>0</v>
      </c>
      <c r="R395" s="44">
        <f t="shared" si="193"/>
        <v>0</v>
      </c>
      <c r="S395" s="44">
        <f t="shared" si="194"/>
        <v>0</v>
      </c>
      <c r="T395" s="44">
        <f t="shared" si="194"/>
        <v>0</v>
      </c>
      <c r="U395" s="44">
        <f t="shared" si="194"/>
        <v>0</v>
      </c>
      <c r="V395" s="44">
        <f t="shared" si="194"/>
        <v>0</v>
      </c>
      <c r="W395" s="38"/>
      <c r="X395" s="42">
        <v>0</v>
      </c>
    </row>
    <row r="396" spans="1:24" ht="12.75">
      <c r="A396" s="38">
        <f t="shared" si="180"/>
        <v>358</v>
      </c>
      <c r="B396" s="41" t="s">
        <v>665</v>
      </c>
      <c r="C396" s="41" t="s">
        <v>105</v>
      </c>
      <c r="D396" s="38">
        <v>1961</v>
      </c>
      <c r="E396" s="42">
        <v>504</v>
      </c>
      <c r="F396" s="42">
        <v>436</v>
      </c>
      <c r="G396" s="44">
        <f t="shared" si="195"/>
        <v>427.28</v>
      </c>
      <c r="H396" s="44">
        <f t="shared" si="196"/>
        <v>423.00719999999995</v>
      </c>
      <c r="I396" s="44">
        <f t="shared" si="196"/>
        <v>418.77712799999995</v>
      </c>
      <c r="J396" s="45">
        <f t="shared" si="185"/>
        <v>416.68324235999995</v>
      </c>
      <c r="K396" s="44">
        <f t="shared" si="186"/>
        <v>415.43319263291994</v>
      </c>
      <c r="L396" s="44">
        <f t="shared" si="187"/>
        <v>414.1868930550212</v>
      </c>
      <c r="M396" s="44">
        <f t="shared" si="187"/>
        <v>412.9443323758561</v>
      </c>
      <c r="N396" s="44">
        <f t="shared" si="191"/>
        <v>411.7054993787286</v>
      </c>
      <c r="O396" s="44">
        <f t="shared" si="188"/>
        <v>410.47038288059235</v>
      </c>
      <c r="P396" s="44">
        <f t="shared" si="192"/>
        <v>409.2389717319506</v>
      </c>
      <c r="Q396" s="44">
        <f t="shared" si="197"/>
        <v>409.2389717319506</v>
      </c>
      <c r="R396" s="44">
        <f t="shared" si="193"/>
        <v>408.01125481675473</v>
      </c>
      <c r="S396" s="44">
        <f t="shared" si="194"/>
        <v>406.78722105230446</v>
      </c>
      <c r="T396" s="44">
        <f t="shared" si="194"/>
        <v>405.56685938914757</v>
      </c>
      <c r="U396" s="44">
        <f t="shared" si="194"/>
        <v>404.35015881098013</v>
      </c>
      <c r="V396" s="44">
        <f t="shared" si="194"/>
        <v>403.13710833454724</v>
      </c>
      <c r="W396" s="38"/>
      <c r="X396" s="42">
        <v>0</v>
      </c>
    </row>
    <row r="397" spans="1:24" ht="12.75">
      <c r="A397" s="38">
        <f t="shared" si="180"/>
        <v>359</v>
      </c>
      <c r="B397" s="41" t="s">
        <v>622</v>
      </c>
      <c r="C397" s="41" t="s">
        <v>104</v>
      </c>
      <c r="D397" s="38" t="s">
        <v>666</v>
      </c>
      <c r="E397" s="42">
        <v>84</v>
      </c>
      <c r="F397" s="42">
        <v>0</v>
      </c>
      <c r="G397" s="44">
        <f t="shared" si="195"/>
        <v>0</v>
      </c>
      <c r="H397" s="44">
        <f t="shared" si="196"/>
        <v>0</v>
      </c>
      <c r="I397" s="44">
        <f t="shared" si="196"/>
        <v>0</v>
      </c>
      <c r="J397" s="45">
        <f t="shared" si="185"/>
        <v>0</v>
      </c>
      <c r="K397" s="44">
        <f t="shared" si="186"/>
        <v>0</v>
      </c>
      <c r="L397" s="44">
        <f t="shared" si="187"/>
        <v>0</v>
      </c>
      <c r="M397" s="44">
        <f t="shared" si="187"/>
        <v>0</v>
      </c>
      <c r="N397" s="44">
        <f t="shared" si="191"/>
        <v>0</v>
      </c>
      <c r="O397" s="44">
        <f t="shared" si="188"/>
        <v>0</v>
      </c>
      <c r="P397" s="44">
        <f t="shared" si="192"/>
        <v>0</v>
      </c>
      <c r="Q397" s="44">
        <f t="shared" si="197"/>
        <v>0</v>
      </c>
      <c r="R397" s="44">
        <f t="shared" si="193"/>
        <v>0</v>
      </c>
      <c r="S397" s="44">
        <f t="shared" si="194"/>
        <v>0</v>
      </c>
      <c r="T397" s="44">
        <f t="shared" si="194"/>
        <v>0</v>
      </c>
      <c r="U397" s="44">
        <f t="shared" si="194"/>
        <v>0</v>
      </c>
      <c r="V397" s="44">
        <f t="shared" si="194"/>
        <v>0</v>
      </c>
      <c r="W397" s="38"/>
      <c r="X397" s="42">
        <v>0</v>
      </c>
    </row>
    <row r="398" spans="1:24" ht="12.75">
      <c r="A398" s="38">
        <f t="shared" si="180"/>
        <v>360</v>
      </c>
      <c r="B398" s="41" t="s">
        <v>667</v>
      </c>
      <c r="C398" s="41" t="s">
        <v>105</v>
      </c>
      <c r="D398" s="38">
        <v>1970</v>
      </c>
      <c r="E398" s="42">
        <v>252</v>
      </c>
      <c r="F398" s="42">
        <v>0</v>
      </c>
      <c r="G398" s="44">
        <f t="shared" si="195"/>
        <v>0</v>
      </c>
      <c r="H398" s="44">
        <f t="shared" si="196"/>
        <v>0</v>
      </c>
      <c r="I398" s="44">
        <f t="shared" si="196"/>
        <v>0</v>
      </c>
      <c r="J398" s="45">
        <f t="shared" si="185"/>
        <v>0</v>
      </c>
      <c r="K398" s="44">
        <f t="shared" si="186"/>
        <v>0</v>
      </c>
      <c r="L398" s="44">
        <f t="shared" si="187"/>
        <v>0</v>
      </c>
      <c r="M398" s="44">
        <f t="shared" si="187"/>
        <v>0</v>
      </c>
      <c r="N398" s="44">
        <f t="shared" si="191"/>
        <v>0</v>
      </c>
      <c r="O398" s="44">
        <f t="shared" si="188"/>
        <v>0</v>
      </c>
      <c r="P398" s="44">
        <f t="shared" si="192"/>
        <v>0</v>
      </c>
      <c r="Q398" s="44">
        <f t="shared" si="197"/>
        <v>0</v>
      </c>
      <c r="R398" s="44">
        <f t="shared" si="193"/>
        <v>0</v>
      </c>
      <c r="S398" s="44">
        <f t="shared" si="194"/>
        <v>0</v>
      </c>
      <c r="T398" s="44">
        <f t="shared" si="194"/>
        <v>0</v>
      </c>
      <c r="U398" s="44">
        <f t="shared" si="194"/>
        <v>0</v>
      </c>
      <c r="V398" s="44">
        <f t="shared" si="194"/>
        <v>0</v>
      </c>
      <c r="W398" s="38"/>
      <c r="X398" s="42">
        <v>0</v>
      </c>
    </row>
    <row r="399" spans="1:24" ht="12.75">
      <c r="A399" s="38">
        <f t="shared" si="180"/>
        <v>361</v>
      </c>
      <c r="B399" s="41" t="s">
        <v>667</v>
      </c>
      <c r="C399" s="41" t="s">
        <v>105</v>
      </c>
      <c r="D399" s="38">
        <v>1971</v>
      </c>
      <c r="E399" s="42">
        <v>41</v>
      </c>
      <c r="F399" s="42">
        <v>0</v>
      </c>
      <c r="G399" s="44">
        <f t="shared" si="195"/>
        <v>0</v>
      </c>
      <c r="H399" s="44">
        <f t="shared" si="196"/>
        <v>0</v>
      </c>
      <c r="I399" s="44">
        <f t="shared" si="196"/>
        <v>0</v>
      </c>
      <c r="J399" s="45">
        <f t="shared" si="185"/>
        <v>0</v>
      </c>
      <c r="K399" s="44">
        <f t="shared" si="186"/>
        <v>0</v>
      </c>
      <c r="L399" s="44">
        <f t="shared" si="187"/>
        <v>0</v>
      </c>
      <c r="M399" s="44">
        <f t="shared" si="187"/>
        <v>0</v>
      </c>
      <c r="N399" s="44">
        <f t="shared" si="191"/>
        <v>0</v>
      </c>
      <c r="O399" s="44">
        <f t="shared" si="188"/>
        <v>0</v>
      </c>
      <c r="P399" s="44">
        <f t="shared" si="192"/>
        <v>0</v>
      </c>
      <c r="Q399" s="44">
        <f t="shared" si="197"/>
        <v>0</v>
      </c>
      <c r="R399" s="44">
        <f t="shared" si="193"/>
        <v>0</v>
      </c>
      <c r="S399" s="44">
        <f t="shared" si="194"/>
        <v>0</v>
      </c>
      <c r="T399" s="44">
        <f t="shared" si="194"/>
        <v>0</v>
      </c>
      <c r="U399" s="44">
        <f t="shared" si="194"/>
        <v>0</v>
      </c>
      <c r="V399" s="44">
        <f t="shared" si="194"/>
        <v>0</v>
      </c>
      <c r="W399" s="38"/>
      <c r="X399" s="42">
        <v>0</v>
      </c>
    </row>
    <row r="400" spans="1:24" ht="12.75">
      <c r="A400" s="38">
        <f t="shared" si="180"/>
        <v>362</v>
      </c>
      <c r="B400" s="41" t="s">
        <v>667</v>
      </c>
      <c r="C400" s="41" t="s">
        <v>668</v>
      </c>
      <c r="D400" s="38">
        <v>1971</v>
      </c>
      <c r="E400" s="42">
        <v>60</v>
      </c>
      <c r="F400" s="42">
        <v>0</v>
      </c>
      <c r="G400" s="44">
        <f t="shared" si="195"/>
        <v>0</v>
      </c>
      <c r="H400" s="44">
        <f t="shared" si="196"/>
        <v>0</v>
      </c>
      <c r="I400" s="44">
        <f t="shared" si="196"/>
        <v>0</v>
      </c>
      <c r="J400" s="45">
        <f t="shared" si="185"/>
        <v>0</v>
      </c>
      <c r="K400" s="44">
        <f t="shared" si="186"/>
        <v>0</v>
      </c>
      <c r="L400" s="44">
        <f t="shared" si="187"/>
        <v>0</v>
      </c>
      <c r="M400" s="44">
        <f t="shared" si="187"/>
        <v>0</v>
      </c>
      <c r="N400" s="44">
        <f t="shared" si="191"/>
        <v>0</v>
      </c>
      <c r="O400" s="44">
        <f t="shared" si="188"/>
        <v>0</v>
      </c>
      <c r="P400" s="44">
        <f t="shared" si="192"/>
        <v>0</v>
      </c>
      <c r="Q400" s="44">
        <f t="shared" si="197"/>
        <v>0</v>
      </c>
      <c r="R400" s="44">
        <f t="shared" si="193"/>
        <v>0</v>
      </c>
      <c r="S400" s="44">
        <f t="shared" si="194"/>
        <v>0</v>
      </c>
      <c r="T400" s="44">
        <f t="shared" si="194"/>
        <v>0</v>
      </c>
      <c r="U400" s="44">
        <f t="shared" si="194"/>
        <v>0</v>
      </c>
      <c r="V400" s="44">
        <f t="shared" si="194"/>
        <v>0</v>
      </c>
      <c r="W400" s="38"/>
      <c r="X400" s="42">
        <v>0</v>
      </c>
    </row>
    <row r="401" spans="1:24" ht="12.75">
      <c r="A401" s="38">
        <f t="shared" si="180"/>
        <v>363</v>
      </c>
      <c r="B401" s="41" t="s">
        <v>667</v>
      </c>
      <c r="C401" s="41" t="s">
        <v>105</v>
      </c>
      <c r="D401" s="38">
        <v>1971</v>
      </c>
      <c r="E401" s="42">
        <v>116</v>
      </c>
      <c r="F401" s="42">
        <v>0</v>
      </c>
      <c r="G401" s="44">
        <f t="shared" si="195"/>
        <v>0</v>
      </c>
      <c r="H401" s="44">
        <f t="shared" si="196"/>
        <v>0</v>
      </c>
      <c r="I401" s="44">
        <f t="shared" si="196"/>
        <v>0</v>
      </c>
      <c r="J401" s="45">
        <f t="shared" si="185"/>
        <v>0</v>
      </c>
      <c r="K401" s="44">
        <f t="shared" si="186"/>
        <v>0</v>
      </c>
      <c r="L401" s="44">
        <f t="shared" si="187"/>
        <v>0</v>
      </c>
      <c r="M401" s="44">
        <f t="shared" si="187"/>
        <v>0</v>
      </c>
      <c r="N401" s="44">
        <f t="shared" si="191"/>
        <v>0</v>
      </c>
      <c r="O401" s="44">
        <f t="shared" si="188"/>
        <v>0</v>
      </c>
      <c r="P401" s="44">
        <f t="shared" si="192"/>
        <v>0</v>
      </c>
      <c r="Q401" s="44">
        <f t="shared" si="197"/>
        <v>0</v>
      </c>
      <c r="R401" s="44">
        <f t="shared" si="193"/>
        <v>0</v>
      </c>
      <c r="S401" s="44">
        <f t="shared" si="194"/>
        <v>0</v>
      </c>
      <c r="T401" s="44">
        <f t="shared" si="194"/>
        <v>0</v>
      </c>
      <c r="U401" s="44">
        <f t="shared" si="194"/>
        <v>0</v>
      </c>
      <c r="V401" s="44">
        <f t="shared" si="194"/>
        <v>0</v>
      </c>
      <c r="W401" s="38"/>
      <c r="X401" s="42">
        <v>0</v>
      </c>
    </row>
    <row r="402" spans="1:24" ht="12.75">
      <c r="A402" s="38">
        <f t="shared" si="180"/>
        <v>364</v>
      </c>
      <c r="B402" s="41" t="s">
        <v>669</v>
      </c>
      <c r="C402" s="41" t="s">
        <v>105</v>
      </c>
      <c r="D402" s="38">
        <v>1971</v>
      </c>
      <c r="E402" s="42">
        <v>6</v>
      </c>
      <c r="F402" s="42">
        <v>0</v>
      </c>
      <c r="G402" s="44">
        <f t="shared" si="195"/>
        <v>0</v>
      </c>
      <c r="H402" s="44">
        <f>(G402*99)/100</f>
        <v>0</v>
      </c>
      <c r="I402" s="44">
        <f>(H402*99)/100</f>
        <v>0</v>
      </c>
      <c r="J402" s="45">
        <f t="shared" si="185"/>
        <v>0</v>
      </c>
      <c r="K402" s="44">
        <f t="shared" si="186"/>
        <v>0</v>
      </c>
      <c r="L402" s="44">
        <f t="shared" si="187"/>
        <v>0</v>
      </c>
      <c r="M402" s="44">
        <f t="shared" si="187"/>
        <v>0</v>
      </c>
      <c r="N402" s="44">
        <f t="shared" si="191"/>
        <v>0</v>
      </c>
      <c r="O402" s="44">
        <f t="shared" si="188"/>
        <v>0</v>
      </c>
      <c r="P402" s="44">
        <f t="shared" si="192"/>
        <v>0</v>
      </c>
      <c r="Q402" s="44">
        <f t="shared" si="197"/>
        <v>0</v>
      </c>
      <c r="R402" s="44">
        <f t="shared" si="193"/>
        <v>0</v>
      </c>
      <c r="S402" s="44">
        <f t="shared" si="194"/>
        <v>0</v>
      </c>
      <c r="T402" s="44">
        <f t="shared" si="194"/>
        <v>0</v>
      </c>
      <c r="U402" s="44">
        <f t="shared" si="194"/>
        <v>0</v>
      </c>
      <c r="V402" s="44">
        <f t="shared" si="194"/>
        <v>0</v>
      </c>
      <c r="W402" s="38"/>
      <c r="X402" s="42">
        <v>0</v>
      </c>
    </row>
    <row r="403" spans="1:24" ht="12.75">
      <c r="A403" s="38">
        <f t="shared" si="180"/>
        <v>365</v>
      </c>
      <c r="B403" s="41" t="s">
        <v>670</v>
      </c>
      <c r="C403" s="41" t="s">
        <v>105</v>
      </c>
      <c r="D403" s="38">
        <v>1993</v>
      </c>
      <c r="E403" s="42">
        <v>297</v>
      </c>
      <c r="F403" s="42">
        <v>0</v>
      </c>
      <c r="G403" s="44">
        <f t="shared" si="195"/>
        <v>0</v>
      </c>
      <c r="H403" s="44">
        <f>(G403*99)/100</f>
        <v>0</v>
      </c>
      <c r="I403" s="44">
        <f>(H403*99)/100</f>
        <v>0</v>
      </c>
      <c r="J403" s="45">
        <f t="shared" si="185"/>
        <v>0</v>
      </c>
      <c r="K403" s="44">
        <f t="shared" si="186"/>
        <v>0</v>
      </c>
      <c r="L403" s="44">
        <f t="shared" si="187"/>
        <v>0</v>
      </c>
      <c r="M403" s="44">
        <f t="shared" si="187"/>
        <v>0</v>
      </c>
      <c r="N403" s="44">
        <f t="shared" si="191"/>
        <v>0</v>
      </c>
      <c r="O403" s="44">
        <f t="shared" si="188"/>
        <v>0</v>
      </c>
      <c r="P403" s="44">
        <f t="shared" si="192"/>
        <v>0</v>
      </c>
      <c r="Q403" s="44">
        <f t="shared" si="197"/>
        <v>0</v>
      </c>
      <c r="R403" s="44">
        <f t="shared" si="193"/>
        <v>0</v>
      </c>
      <c r="S403" s="44">
        <f t="shared" si="194"/>
        <v>0</v>
      </c>
      <c r="T403" s="44">
        <f t="shared" si="194"/>
        <v>0</v>
      </c>
      <c r="U403" s="44">
        <f t="shared" si="194"/>
        <v>0</v>
      </c>
      <c r="V403" s="44">
        <f t="shared" si="194"/>
        <v>0</v>
      </c>
      <c r="W403" s="38"/>
      <c r="X403" s="42">
        <v>0</v>
      </c>
    </row>
    <row r="404" spans="1:24" ht="12.75">
      <c r="A404" s="38"/>
      <c r="B404" s="49" t="s">
        <v>671</v>
      </c>
      <c r="C404" s="41"/>
      <c r="D404" s="38"/>
      <c r="E404" s="42"/>
      <c r="F404" s="42"/>
      <c r="G404" s="44">
        <f t="shared" si="195"/>
        <v>0</v>
      </c>
      <c r="H404" s="44"/>
      <c r="I404" s="44"/>
      <c r="J404" s="45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38"/>
      <c r="X404" s="42"/>
    </row>
    <row r="405" spans="1:24" ht="12.75">
      <c r="A405" s="38">
        <v>366</v>
      </c>
      <c r="B405" s="41" t="s">
        <v>672</v>
      </c>
      <c r="C405" s="41" t="s">
        <v>673</v>
      </c>
      <c r="D405" s="38">
        <v>1965</v>
      </c>
      <c r="E405" s="42">
        <v>805</v>
      </c>
      <c r="F405" s="42">
        <v>701</v>
      </c>
      <c r="G405" s="44">
        <f t="shared" si="195"/>
        <v>686.98</v>
      </c>
      <c r="H405" s="44">
        <f aca="true" t="shared" si="198" ref="H405:I417">(G405*99)/100</f>
        <v>680.1102000000001</v>
      </c>
      <c r="I405" s="44">
        <f t="shared" si="198"/>
        <v>673.3090980000001</v>
      </c>
      <c r="J405" s="45">
        <f t="shared" si="185"/>
        <v>669.94255251</v>
      </c>
      <c r="K405" s="44">
        <f t="shared" si="186"/>
        <v>667.9327248524701</v>
      </c>
      <c r="L405" s="44">
        <f t="shared" si="187"/>
        <v>665.9289266779127</v>
      </c>
      <c r="M405" s="44">
        <f t="shared" si="187"/>
        <v>663.931139897879</v>
      </c>
      <c r="N405" s="44">
        <f t="shared" si="191"/>
        <v>661.9393464781854</v>
      </c>
      <c r="O405" s="44">
        <f t="shared" si="188"/>
        <v>659.9535284387508</v>
      </c>
      <c r="P405" s="44">
        <f t="shared" si="192"/>
        <v>657.9736678534346</v>
      </c>
      <c r="Q405" s="44">
        <f t="shared" si="197"/>
        <v>657.9736678534346</v>
      </c>
      <c r="R405" s="44">
        <f>(Q405*99.7)/100</f>
        <v>655.9997468498742</v>
      </c>
      <c r="S405" s="44">
        <f t="shared" si="194"/>
        <v>654.0317476093246</v>
      </c>
      <c r="T405" s="44">
        <f t="shared" si="194"/>
        <v>652.0696523664967</v>
      </c>
      <c r="U405" s="44">
        <f t="shared" si="194"/>
        <v>650.1134434093972</v>
      </c>
      <c r="V405" s="44">
        <f t="shared" si="194"/>
        <v>648.163103079169</v>
      </c>
      <c r="W405" s="38">
        <v>2</v>
      </c>
      <c r="X405" s="42">
        <v>428.8</v>
      </c>
    </row>
    <row r="406" spans="1:24" ht="12.75">
      <c r="A406" s="38">
        <f aca="true" t="shared" si="199" ref="A406:A469">SUM(A405+1)</f>
        <v>367</v>
      </c>
      <c r="B406" s="41" t="s">
        <v>674</v>
      </c>
      <c r="C406" s="41" t="s">
        <v>673</v>
      </c>
      <c r="D406" s="38">
        <v>1965</v>
      </c>
      <c r="E406" s="42">
        <v>58</v>
      </c>
      <c r="F406" s="42">
        <v>4</v>
      </c>
      <c r="G406" s="44">
        <f t="shared" si="195"/>
        <v>3.92</v>
      </c>
      <c r="H406" s="44">
        <f t="shared" si="198"/>
        <v>3.8808</v>
      </c>
      <c r="I406" s="44">
        <f t="shared" si="198"/>
        <v>3.8419919999999994</v>
      </c>
      <c r="J406" s="45">
        <f t="shared" si="185"/>
        <v>3.8227820399999994</v>
      </c>
      <c r="K406" s="44">
        <f t="shared" si="186"/>
        <v>3.8113136938799994</v>
      </c>
      <c r="L406" s="44">
        <f t="shared" si="187"/>
        <v>3.7998797527983594</v>
      </c>
      <c r="M406" s="44">
        <f t="shared" si="187"/>
        <v>3.788480113539965</v>
      </c>
      <c r="N406" s="44">
        <f t="shared" si="191"/>
        <v>3.7771146731993452</v>
      </c>
      <c r="O406" s="44">
        <f t="shared" si="188"/>
        <v>3.765783329179747</v>
      </c>
      <c r="P406" s="44">
        <f t="shared" si="192"/>
        <v>3.754485979192208</v>
      </c>
      <c r="Q406" s="44">
        <f t="shared" si="197"/>
        <v>3.754485979192208</v>
      </c>
      <c r="R406" s="44">
        <f>(Q406*99.7)/100</f>
        <v>3.7432225212546313</v>
      </c>
      <c r="S406" s="44">
        <f t="shared" si="194"/>
        <v>3.7319928536908673</v>
      </c>
      <c r="T406" s="44">
        <f t="shared" si="194"/>
        <v>3.720796875129795</v>
      </c>
      <c r="U406" s="44">
        <f t="shared" si="194"/>
        <v>3.709634484504406</v>
      </c>
      <c r="V406" s="44">
        <f t="shared" si="194"/>
        <v>3.6985055810508927</v>
      </c>
      <c r="W406" s="38">
        <v>1</v>
      </c>
      <c r="X406" s="42">
        <v>95.6</v>
      </c>
    </row>
    <row r="407" spans="1:24" ht="12.75">
      <c r="A407" s="38">
        <f t="shared" si="199"/>
        <v>368</v>
      </c>
      <c r="B407" s="41" t="s">
        <v>674</v>
      </c>
      <c r="C407" s="41" t="s">
        <v>673</v>
      </c>
      <c r="D407" s="38">
        <v>1996</v>
      </c>
      <c r="E407" s="42">
        <v>43</v>
      </c>
      <c r="F407" s="42">
        <v>39</v>
      </c>
      <c r="G407" s="44">
        <f t="shared" si="195"/>
        <v>38.22</v>
      </c>
      <c r="H407" s="44">
        <f t="shared" si="198"/>
        <v>37.837799999999994</v>
      </c>
      <c r="I407" s="44">
        <f t="shared" si="198"/>
        <v>37.459421999999996</v>
      </c>
      <c r="J407" s="45">
        <f t="shared" si="185"/>
        <v>37.27212488999999</v>
      </c>
      <c r="K407" s="44">
        <f t="shared" si="186"/>
        <v>37.160308515329994</v>
      </c>
      <c r="L407" s="44">
        <f t="shared" si="187"/>
        <v>37.048827589784004</v>
      </c>
      <c r="M407" s="44">
        <f t="shared" si="187"/>
        <v>36.937681107014654</v>
      </c>
      <c r="N407" s="44">
        <f t="shared" si="191"/>
        <v>36.82686806369361</v>
      </c>
      <c r="O407" s="44">
        <f t="shared" si="188"/>
        <v>36.71638745950253</v>
      </c>
      <c r="P407" s="44">
        <f t="shared" si="192"/>
        <v>36.60623829712402</v>
      </c>
      <c r="Q407" s="44">
        <f t="shared" si="197"/>
        <v>36.60623829712402</v>
      </c>
      <c r="R407" s="44">
        <f>(Q407*99.7)/100</f>
        <v>36.496419582232654</v>
      </c>
      <c r="S407" s="44">
        <f t="shared" si="194"/>
        <v>36.386930323485956</v>
      </c>
      <c r="T407" s="44">
        <f t="shared" si="194"/>
        <v>36.2777695325155</v>
      </c>
      <c r="U407" s="44">
        <f t="shared" si="194"/>
        <v>36.16893622391795</v>
      </c>
      <c r="V407" s="44">
        <f t="shared" si="194"/>
        <v>36.0604294152462</v>
      </c>
      <c r="W407" s="38">
        <v>1</v>
      </c>
      <c r="X407" s="42">
        <v>255.6</v>
      </c>
    </row>
    <row r="408" spans="1:24" ht="12.75">
      <c r="A408" s="38">
        <f t="shared" si="199"/>
        <v>369</v>
      </c>
      <c r="B408" s="41" t="s">
        <v>654</v>
      </c>
      <c r="C408" s="41" t="s">
        <v>675</v>
      </c>
      <c r="D408" s="38">
        <v>1984</v>
      </c>
      <c r="E408" s="42">
        <v>47</v>
      </c>
      <c r="F408" s="42">
        <v>34</v>
      </c>
      <c r="G408" s="44">
        <f t="shared" si="195"/>
        <v>33.32</v>
      </c>
      <c r="H408" s="44">
        <f t="shared" si="198"/>
        <v>32.986799999999995</v>
      </c>
      <c r="I408" s="44">
        <f t="shared" si="198"/>
        <v>32.656932</v>
      </c>
      <c r="J408" s="45">
        <f t="shared" si="185"/>
        <v>32.493647339999995</v>
      </c>
      <c r="K408" s="44">
        <f t="shared" si="186"/>
        <v>32.39616639798</v>
      </c>
      <c r="L408" s="44">
        <f t="shared" si="187"/>
        <v>32.298977898786056</v>
      </c>
      <c r="M408" s="44">
        <f t="shared" si="187"/>
        <v>32.2020809650897</v>
      </c>
      <c r="N408" s="44">
        <f t="shared" si="191"/>
        <v>32.10547472219443</v>
      </c>
      <c r="O408" s="44">
        <f t="shared" si="188"/>
        <v>32.00915829802785</v>
      </c>
      <c r="P408" s="44">
        <f t="shared" si="192"/>
        <v>31.913130823133766</v>
      </c>
      <c r="Q408" s="44">
        <f t="shared" si="197"/>
        <v>31.913130823133766</v>
      </c>
      <c r="R408" s="44">
        <f>(Q408*99.7)/100</f>
        <v>31.817391430664365</v>
      </c>
      <c r="S408" s="44">
        <f t="shared" si="194"/>
        <v>31.721939256372377</v>
      </c>
      <c r="T408" s="44">
        <f t="shared" si="194"/>
        <v>31.62677343860326</v>
      </c>
      <c r="U408" s="44">
        <f t="shared" si="194"/>
        <v>31.53189311828745</v>
      </c>
      <c r="V408" s="44">
        <f t="shared" si="194"/>
        <v>31.43729743893259</v>
      </c>
      <c r="W408" s="38">
        <v>1</v>
      </c>
      <c r="X408" s="42">
        <v>27.8</v>
      </c>
    </row>
    <row r="409" spans="1:24" ht="12.75">
      <c r="A409" s="38"/>
      <c r="B409" s="51" t="s">
        <v>676</v>
      </c>
      <c r="C409" s="51"/>
      <c r="D409" s="50"/>
      <c r="E409" s="52">
        <f aca="true" t="shared" si="200" ref="E409:M409">SUM(E7:E408)</f>
        <v>590596</v>
      </c>
      <c r="F409" s="52">
        <f t="shared" si="200"/>
        <v>312115</v>
      </c>
      <c r="G409" s="52">
        <f t="shared" si="200"/>
        <v>305872.69999999995</v>
      </c>
      <c r="H409" s="52">
        <f t="shared" si="200"/>
        <v>302813.973</v>
      </c>
      <c r="I409" s="52">
        <f t="shared" si="200"/>
        <v>299785.83327</v>
      </c>
      <c r="J409" s="52">
        <f t="shared" si="200"/>
        <v>298286.9041036501</v>
      </c>
      <c r="K409" s="52">
        <f t="shared" si="200"/>
        <v>297392.0433913387</v>
      </c>
      <c r="L409" s="52">
        <f t="shared" si="200"/>
        <v>296499.86726116476</v>
      </c>
      <c r="M409" s="62">
        <f t="shared" si="200"/>
        <v>295610.3676593816</v>
      </c>
      <c r="N409" s="62">
        <f t="shared" si="191"/>
        <v>294723.53655640344</v>
      </c>
      <c r="O409" s="62">
        <f t="shared" si="188"/>
        <v>293839.36594673427</v>
      </c>
      <c r="P409" s="62">
        <f t="shared" si="192"/>
        <v>292957.8478488941</v>
      </c>
      <c r="Q409" s="62">
        <f t="shared" si="197"/>
        <v>292957.8478488941</v>
      </c>
      <c r="R409" s="62">
        <f>(Q409*99.7)/100</f>
        <v>292078.97430534736</v>
      </c>
      <c r="S409" s="62">
        <f t="shared" si="194"/>
        <v>291202.73738243134</v>
      </c>
      <c r="T409" s="62">
        <f t="shared" si="194"/>
        <v>290329.129170284</v>
      </c>
      <c r="U409" s="62">
        <f t="shared" si="194"/>
        <v>289458.1417827732</v>
      </c>
      <c r="V409" s="62">
        <f t="shared" si="194"/>
        <v>288589.7673574249</v>
      </c>
      <c r="W409" s="52"/>
      <c r="X409" s="62">
        <f>SUM(X7:X408)</f>
        <v>125658.35</v>
      </c>
    </row>
    <row r="410" spans="1:24" ht="12.75">
      <c r="A410" s="38">
        <v>370</v>
      </c>
      <c r="B410" s="49" t="s">
        <v>677</v>
      </c>
      <c r="C410" s="41"/>
      <c r="D410" s="38"/>
      <c r="E410" s="42"/>
      <c r="F410" s="42"/>
      <c r="G410" s="44">
        <f aca="true" t="shared" si="201" ref="G410:G422">(F410*98)/100</f>
        <v>0</v>
      </c>
      <c r="H410" s="44"/>
      <c r="I410" s="44"/>
      <c r="J410" s="45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38"/>
      <c r="X410" s="41"/>
    </row>
    <row r="411" spans="1:24" ht="12.75">
      <c r="A411" s="38">
        <f t="shared" si="199"/>
        <v>371</v>
      </c>
      <c r="B411" s="41" t="s">
        <v>678</v>
      </c>
      <c r="C411" s="41" t="s">
        <v>235</v>
      </c>
      <c r="D411" s="38">
        <v>1973</v>
      </c>
      <c r="E411" s="42">
        <v>126</v>
      </c>
      <c r="F411" s="42">
        <v>12</v>
      </c>
      <c r="G411" s="44">
        <f t="shared" si="201"/>
        <v>11.76</v>
      </c>
      <c r="H411" s="44">
        <f t="shared" si="198"/>
        <v>11.6424</v>
      </c>
      <c r="I411" s="44">
        <f t="shared" si="198"/>
        <v>11.525976</v>
      </c>
      <c r="J411" s="45">
        <f aca="true" t="shared" si="202" ref="J411:J421">(I411*99.5)/100</f>
        <v>11.468346120000001</v>
      </c>
      <c r="K411" s="44">
        <f aca="true" t="shared" si="203" ref="K411:K421">(J411*99.7)/100</f>
        <v>11.433941081640002</v>
      </c>
      <c r="L411" s="44">
        <f aca="true" t="shared" si="204" ref="L411:M421">SUM(K411*99.7)/100</f>
        <v>11.399639258395082</v>
      </c>
      <c r="M411" s="44">
        <f aca="true" t="shared" si="205" ref="M411:M421">SUM(L411*99.7)/100</f>
        <v>11.365440340619898</v>
      </c>
      <c r="N411" s="44">
        <f t="shared" si="191"/>
        <v>11.331344019598038</v>
      </c>
      <c r="O411" s="44">
        <f t="shared" si="188"/>
        <v>11.297349987539244</v>
      </c>
      <c r="P411" s="44">
        <f t="shared" si="192"/>
        <v>11.263457937576627</v>
      </c>
      <c r="Q411" s="44">
        <f t="shared" si="197"/>
        <v>11.263457937576627</v>
      </c>
      <c r="R411" s="44">
        <f aca="true" t="shared" si="206" ref="R411:R421">(Q411*99.7)/100</f>
        <v>11.229667563763897</v>
      </c>
      <c r="S411" s="44">
        <f t="shared" si="194"/>
        <v>11.195978561072607</v>
      </c>
      <c r="T411" s="44">
        <f t="shared" si="194"/>
        <v>11.162390625389389</v>
      </c>
      <c r="U411" s="44">
        <f t="shared" si="194"/>
        <v>11.128903453513221</v>
      </c>
      <c r="V411" s="44">
        <f t="shared" si="194"/>
        <v>11.095516743152682</v>
      </c>
      <c r="W411" s="38">
        <v>1</v>
      </c>
      <c r="X411" s="42">
        <v>172.2</v>
      </c>
    </row>
    <row r="412" spans="1:24" ht="12.75">
      <c r="A412" s="38">
        <f t="shared" si="199"/>
        <v>372</v>
      </c>
      <c r="B412" s="41" t="s">
        <v>679</v>
      </c>
      <c r="C412" s="41" t="s">
        <v>235</v>
      </c>
      <c r="D412" s="38" t="s">
        <v>680</v>
      </c>
      <c r="E412" s="42">
        <v>351</v>
      </c>
      <c r="F412" s="42">
        <v>158</v>
      </c>
      <c r="G412" s="44">
        <f t="shared" si="201"/>
        <v>154.84</v>
      </c>
      <c r="H412" s="44">
        <f t="shared" si="198"/>
        <v>153.2916</v>
      </c>
      <c r="I412" s="44">
        <f t="shared" si="198"/>
        <v>151.758684</v>
      </c>
      <c r="J412" s="45">
        <f t="shared" si="202"/>
        <v>150.99989058</v>
      </c>
      <c r="K412" s="44">
        <f t="shared" si="203"/>
        <v>150.54689090826002</v>
      </c>
      <c r="L412" s="44">
        <f t="shared" si="204"/>
        <v>150.09525023553525</v>
      </c>
      <c r="M412" s="44">
        <f t="shared" si="205"/>
        <v>149.64496448482865</v>
      </c>
      <c r="N412" s="44">
        <f t="shared" si="191"/>
        <v>149.19602959137418</v>
      </c>
      <c r="O412" s="44">
        <f t="shared" si="188"/>
        <v>148.74844150260006</v>
      </c>
      <c r="P412" s="44">
        <f t="shared" si="192"/>
        <v>148.30219617809226</v>
      </c>
      <c r="Q412" s="44">
        <f t="shared" si="197"/>
        <v>148.30219617809226</v>
      </c>
      <c r="R412" s="44">
        <f t="shared" si="206"/>
        <v>147.85728958955798</v>
      </c>
      <c r="S412" s="44">
        <f t="shared" si="194"/>
        <v>147.41371772078932</v>
      </c>
      <c r="T412" s="44">
        <f t="shared" si="194"/>
        <v>146.97147656762695</v>
      </c>
      <c r="U412" s="44">
        <f t="shared" si="194"/>
        <v>146.53056213792408</v>
      </c>
      <c r="V412" s="44">
        <f t="shared" si="194"/>
        <v>146.09097045151032</v>
      </c>
      <c r="W412" s="38">
        <v>1</v>
      </c>
      <c r="X412" s="42">
        <v>510.7</v>
      </c>
    </row>
    <row r="413" spans="1:24" ht="12.75">
      <c r="A413" s="38">
        <f t="shared" si="199"/>
        <v>373</v>
      </c>
      <c r="B413" s="41" t="s">
        <v>253</v>
      </c>
      <c r="C413" s="41" t="s">
        <v>235</v>
      </c>
      <c r="D413" s="38">
        <v>1984</v>
      </c>
      <c r="E413" s="42">
        <v>119</v>
      </c>
      <c r="F413" s="42">
        <v>57</v>
      </c>
      <c r="G413" s="44">
        <f t="shared" si="201"/>
        <v>55.86</v>
      </c>
      <c r="H413" s="44">
        <f t="shared" si="198"/>
        <v>55.3014</v>
      </c>
      <c r="I413" s="44">
        <f t="shared" si="198"/>
        <v>54.748386</v>
      </c>
      <c r="J413" s="45">
        <f t="shared" si="202"/>
        <v>54.474644070000004</v>
      </c>
      <c r="K413" s="44">
        <f t="shared" si="203"/>
        <v>54.31122013779</v>
      </c>
      <c r="L413" s="44">
        <f t="shared" si="204"/>
        <v>54.14828647737663</v>
      </c>
      <c r="M413" s="44">
        <f t="shared" si="205"/>
        <v>53.985841617944494</v>
      </c>
      <c r="N413" s="44">
        <f t="shared" si="191"/>
        <v>53.82388409309066</v>
      </c>
      <c r="O413" s="44">
        <f t="shared" si="188"/>
        <v>53.662412440811394</v>
      </c>
      <c r="P413" s="44">
        <f t="shared" si="192"/>
        <v>53.501425203488964</v>
      </c>
      <c r="Q413" s="44">
        <f t="shared" si="197"/>
        <v>53.501425203488964</v>
      </c>
      <c r="R413" s="44">
        <f t="shared" si="206"/>
        <v>53.3409209278785</v>
      </c>
      <c r="S413" s="44">
        <f t="shared" si="194"/>
        <v>53.18089816509487</v>
      </c>
      <c r="T413" s="44">
        <f t="shared" si="194"/>
        <v>53.02135547059958</v>
      </c>
      <c r="U413" s="44">
        <f t="shared" si="194"/>
        <v>52.86229140418778</v>
      </c>
      <c r="V413" s="44">
        <f t="shared" si="194"/>
        <v>52.70370452997522</v>
      </c>
      <c r="W413" s="38">
        <v>1</v>
      </c>
      <c r="X413" s="42">
        <v>234.9</v>
      </c>
    </row>
    <row r="414" spans="1:24" ht="12.75">
      <c r="A414" s="38">
        <f t="shared" si="199"/>
        <v>374</v>
      </c>
      <c r="B414" s="41" t="s">
        <v>681</v>
      </c>
      <c r="C414" s="41" t="s">
        <v>235</v>
      </c>
      <c r="D414" s="38" t="s">
        <v>682</v>
      </c>
      <c r="E414" s="42">
        <v>872</v>
      </c>
      <c r="F414" s="42">
        <v>546</v>
      </c>
      <c r="G414" s="44">
        <f t="shared" si="201"/>
        <v>535.08</v>
      </c>
      <c r="H414" s="44">
        <f t="shared" si="198"/>
        <v>529.7292000000001</v>
      </c>
      <c r="I414" s="44">
        <f t="shared" si="198"/>
        <v>524.4319080000001</v>
      </c>
      <c r="J414" s="45">
        <f t="shared" si="202"/>
        <v>521.8097484600002</v>
      </c>
      <c r="K414" s="44">
        <f t="shared" si="203"/>
        <v>520.2443192146202</v>
      </c>
      <c r="L414" s="44">
        <f t="shared" si="204"/>
        <v>518.6835862569764</v>
      </c>
      <c r="M414" s="44">
        <f t="shared" si="204"/>
        <v>517.1275354982055</v>
      </c>
      <c r="N414" s="44">
        <f t="shared" si="191"/>
        <v>515.5761528917109</v>
      </c>
      <c r="O414" s="44">
        <f t="shared" si="188"/>
        <v>514.0294244330357</v>
      </c>
      <c r="P414" s="44">
        <f t="shared" si="192"/>
        <v>512.4873361597366</v>
      </c>
      <c r="Q414" s="44">
        <f t="shared" si="197"/>
        <v>512.4873361597366</v>
      </c>
      <c r="R414" s="44">
        <f t="shared" si="206"/>
        <v>510.94987415125746</v>
      </c>
      <c r="S414" s="44">
        <f t="shared" si="194"/>
        <v>509.41702452880367</v>
      </c>
      <c r="T414" s="44">
        <f t="shared" si="194"/>
        <v>507.88877345521723</v>
      </c>
      <c r="U414" s="44">
        <f t="shared" si="194"/>
        <v>506.36510713485154</v>
      </c>
      <c r="V414" s="44">
        <f t="shared" si="194"/>
        <v>504.846011813447</v>
      </c>
      <c r="W414" s="38">
        <v>1</v>
      </c>
      <c r="X414" s="42">
        <v>670.9</v>
      </c>
    </row>
    <row r="415" spans="1:24" ht="12.75">
      <c r="A415" s="38">
        <f t="shared" si="199"/>
        <v>375</v>
      </c>
      <c r="B415" s="41" t="s">
        <v>683</v>
      </c>
      <c r="C415" s="41" t="s">
        <v>235</v>
      </c>
      <c r="D415" s="38">
        <v>1990</v>
      </c>
      <c r="E415" s="42">
        <v>759</v>
      </c>
      <c r="F415" s="42">
        <v>499</v>
      </c>
      <c r="G415" s="44">
        <f t="shared" si="201"/>
        <v>489.02</v>
      </c>
      <c r="H415" s="44">
        <f t="shared" si="198"/>
        <v>484.12979999999993</v>
      </c>
      <c r="I415" s="44">
        <f t="shared" si="198"/>
        <v>479.28850199999994</v>
      </c>
      <c r="J415" s="45">
        <f t="shared" si="202"/>
        <v>476.89205948999995</v>
      </c>
      <c r="K415" s="44">
        <f t="shared" si="203"/>
        <v>475.4613833115299</v>
      </c>
      <c r="L415" s="44">
        <f t="shared" si="204"/>
        <v>474.03499916159535</v>
      </c>
      <c r="M415" s="44">
        <f t="shared" si="205"/>
        <v>472.61289416411057</v>
      </c>
      <c r="N415" s="44">
        <f t="shared" si="191"/>
        <v>471.1950554816183</v>
      </c>
      <c r="O415" s="44">
        <f t="shared" si="188"/>
        <v>469.7814703151734</v>
      </c>
      <c r="P415" s="44">
        <f t="shared" si="192"/>
        <v>468.37212590422786</v>
      </c>
      <c r="Q415" s="44">
        <f t="shared" si="197"/>
        <v>468.37212590422786</v>
      </c>
      <c r="R415" s="44">
        <f t="shared" si="206"/>
        <v>466.9670095265152</v>
      </c>
      <c r="S415" s="44">
        <f t="shared" si="194"/>
        <v>465.56610849793566</v>
      </c>
      <c r="T415" s="44">
        <f t="shared" si="194"/>
        <v>464.16941017244187</v>
      </c>
      <c r="U415" s="44">
        <f t="shared" si="194"/>
        <v>462.77690194192456</v>
      </c>
      <c r="V415" s="44">
        <f t="shared" si="194"/>
        <v>461.3885712360988</v>
      </c>
      <c r="W415" s="38">
        <v>1</v>
      </c>
      <c r="X415" s="42">
        <v>1015.8</v>
      </c>
    </row>
    <row r="416" spans="1:24" ht="12.75">
      <c r="A416" s="38">
        <f t="shared" si="199"/>
        <v>376</v>
      </c>
      <c r="B416" s="41" t="s">
        <v>684</v>
      </c>
      <c r="C416" s="41" t="s">
        <v>235</v>
      </c>
      <c r="D416" s="38">
        <v>1990</v>
      </c>
      <c r="E416" s="42">
        <v>53</v>
      </c>
      <c r="F416" s="42">
        <v>21</v>
      </c>
      <c r="G416" s="44">
        <f t="shared" si="201"/>
        <v>20.58</v>
      </c>
      <c r="H416" s="44">
        <f t="shared" si="198"/>
        <v>20.3742</v>
      </c>
      <c r="I416" s="44">
        <f t="shared" si="198"/>
        <v>20.170458</v>
      </c>
      <c r="J416" s="45">
        <f t="shared" si="202"/>
        <v>20.06960571</v>
      </c>
      <c r="K416" s="44">
        <f t="shared" si="203"/>
        <v>20.00939689287</v>
      </c>
      <c r="L416" s="44">
        <f t="shared" si="204"/>
        <v>19.949368702191393</v>
      </c>
      <c r="M416" s="44">
        <f t="shared" si="205"/>
        <v>19.889520596084818</v>
      </c>
      <c r="N416" s="44">
        <f t="shared" si="191"/>
        <v>19.829852034296565</v>
      </c>
      <c r="O416" s="44">
        <f t="shared" si="188"/>
        <v>19.770362478193675</v>
      </c>
      <c r="P416" s="44">
        <f t="shared" si="192"/>
        <v>19.711051390759096</v>
      </c>
      <c r="Q416" s="44">
        <f t="shared" si="197"/>
        <v>19.711051390759096</v>
      </c>
      <c r="R416" s="44">
        <f t="shared" si="206"/>
        <v>19.65191823658682</v>
      </c>
      <c r="S416" s="44">
        <f t="shared" si="194"/>
        <v>19.59296248187706</v>
      </c>
      <c r="T416" s="44">
        <f t="shared" si="194"/>
        <v>19.53418359443143</v>
      </c>
      <c r="U416" s="44">
        <f t="shared" si="194"/>
        <v>19.475581043648134</v>
      </c>
      <c r="V416" s="44">
        <f t="shared" si="194"/>
        <v>19.41715430051719</v>
      </c>
      <c r="W416" s="38">
        <v>1</v>
      </c>
      <c r="X416" s="42">
        <v>134.7</v>
      </c>
    </row>
    <row r="417" spans="1:24" ht="12.75">
      <c r="A417" s="38">
        <f t="shared" si="199"/>
        <v>377</v>
      </c>
      <c r="B417" s="41" t="s">
        <v>685</v>
      </c>
      <c r="C417" s="41" t="s">
        <v>235</v>
      </c>
      <c r="D417" s="38">
        <v>1991</v>
      </c>
      <c r="E417" s="42">
        <v>76</v>
      </c>
      <c r="F417" s="42">
        <v>20</v>
      </c>
      <c r="G417" s="44">
        <f t="shared" si="201"/>
        <v>19.6</v>
      </c>
      <c r="H417" s="44">
        <f t="shared" si="198"/>
        <v>19.404</v>
      </c>
      <c r="I417" s="44">
        <f t="shared" si="198"/>
        <v>19.209960000000002</v>
      </c>
      <c r="J417" s="45">
        <f t="shared" si="202"/>
        <v>19.113910200000003</v>
      </c>
      <c r="K417" s="44">
        <f t="shared" si="203"/>
        <v>19.056568469400005</v>
      </c>
      <c r="L417" s="44">
        <f t="shared" si="204"/>
        <v>18.999398763991806</v>
      </c>
      <c r="M417" s="44">
        <f t="shared" si="205"/>
        <v>18.94240056769983</v>
      </c>
      <c r="N417" s="44">
        <f t="shared" si="191"/>
        <v>18.88557336599673</v>
      </c>
      <c r="O417" s="44">
        <f t="shared" si="191"/>
        <v>18.82891664589874</v>
      </c>
      <c r="P417" s="44">
        <f t="shared" si="192"/>
        <v>18.772429895961046</v>
      </c>
      <c r="Q417" s="44">
        <f t="shared" si="197"/>
        <v>18.772429895961046</v>
      </c>
      <c r="R417" s="44">
        <f t="shared" si="206"/>
        <v>18.716112606273164</v>
      </c>
      <c r="S417" s="44">
        <f t="shared" si="194"/>
        <v>18.659964268454345</v>
      </c>
      <c r="T417" s="44">
        <f t="shared" si="194"/>
        <v>18.603984375648984</v>
      </c>
      <c r="U417" s="44">
        <f t="shared" si="194"/>
        <v>18.54817242252204</v>
      </c>
      <c r="V417" s="44">
        <f t="shared" si="194"/>
        <v>18.492527905254473</v>
      </c>
      <c r="W417" s="38">
        <v>1</v>
      </c>
      <c r="X417" s="42">
        <v>183.7</v>
      </c>
    </row>
    <row r="418" spans="1:24" ht="12.75">
      <c r="A418" s="38">
        <f t="shared" si="199"/>
        <v>378</v>
      </c>
      <c r="B418" s="41" t="s">
        <v>686</v>
      </c>
      <c r="C418" s="41" t="s">
        <v>235</v>
      </c>
      <c r="D418" s="38">
        <v>1998</v>
      </c>
      <c r="E418" s="42">
        <v>38</v>
      </c>
      <c r="F418" s="42">
        <v>14</v>
      </c>
      <c r="G418" s="44">
        <f t="shared" si="201"/>
        <v>13.72</v>
      </c>
      <c r="H418" s="44">
        <f aca="true" t="shared" si="207" ref="H418:I422">(G418*99)/100</f>
        <v>13.582799999999999</v>
      </c>
      <c r="I418" s="44">
        <f t="shared" si="207"/>
        <v>13.446971999999999</v>
      </c>
      <c r="J418" s="45">
        <f t="shared" si="202"/>
        <v>13.37973714</v>
      </c>
      <c r="K418" s="44">
        <f t="shared" si="203"/>
        <v>13.339597928579998</v>
      </c>
      <c r="L418" s="44">
        <f t="shared" si="204"/>
        <v>13.299579134794257</v>
      </c>
      <c r="M418" s="44">
        <f t="shared" si="205"/>
        <v>13.259680397389875</v>
      </c>
      <c r="N418" s="44">
        <f t="shared" si="191"/>
        <v>13.219901356197706</v>
      </c>
      <c r="O418" s="44">
        <f t="shared" si="191"/>
        <v>13.180241652129114</v>
      </c>
      <c r="P418" s="44">
        <f t="shared" si="192"/>
        <v>13.140700927172727</v>
      </c>
      <c r="Q418" s="44">
        <f t="shared" si="197"/>
        <v>13.140700927172727</v>
      </c>
      <c r="R418" s="44">
        <f t="shared" si="206"/>
        <v>13.101278824391208</v>
      </c>
      <c r="S418" s="44">
        <f t="shared" si="194"/>
        <v>13.061974987918036</v>
      </c>
      <c r="T418" s="44">
        <f t="shared" si="194"/>
        <v>13.022789062954281</v>
      </c>
      <c r="U418" s="44">
        <f t="shared" si="194"/>
        <v>12.983720695765419</v>
      </c>
      <c r="V418" s="44">
        <f t="shared" si="194"/>
        <v>12.944769533678123</v>
      </c>
      <c r="W418" s="38">
        <v>1</v>
      </c>
      <c r="X418" s="42">
        <v>31.4</v>
      </c>
    </row>
    <row r="419" spans="1:24" ht="12.75">
      <c r="A419" s="38">
        <f t="shared" si="199"/>
        <v>379</v>
      </c>
      <c r="B419" s="41" t="s">
        <v>687</v>
      </c>
      <c r="C419" s="41" t="s">
        <v>235</v>
      </c>
      <c r="D419" s="38">
        <v>1996</v>
      </c>
      <c r="E419" s="42">
        <v>26</v>
      </c>
      <c r="F419" s="42">
        <v>36</v>
      </c>
      <c r="G419" s="44">
        <f t="shared" si="201"/>
        <v>35.28</v>
      </c>
      <c r="H419" s="44">
        <f t="shared" si="207"/>
        <v>34.9272</v>
      </c>
      <c r="I419" s="44">
        <f t="shared" si="207"/>
        <v>34.577928</v>
      </c>
      <c r="J419" s="45">
        <f t="shared" si="202"/>
        <v>34.40503836</v>
      </c>
      <c r="K419" s="44">
        <f t="shared" si="203"/>
        <v>34.30182324492</v>
      </c>
      <c r="L419" s="44">
        <f t="shared" si="204"/>
        <v>34.198917775185244</v>
      </c>
      <c r="M419" s="44">
        <f t="shared" si="205"/>
        <v>34.09632102185969</v>
      </c>
      <c r="N419" s="44">
        <f t="shared" si="191"/>
        <v>33.99403205879411</v>
      </c>
      <c r="O419" s="44">
        <f t="shared" si="191"/>
        <v>33.89204996261773</v>
      </c>
      <c r="P419" s="44">
        <f t="shared" si="192"/>
        <v>33.79037381272988</v>
      </c>
      <c r="Q419" s="44">
        <f t="shared" si="197"/>
        <v>33.79037381272988</v>
      </c>
      <c r="R419" s="44">
        <f t="shared" si="206"/>
        <v>33.68900269129169</v>
      </c>
      <c r="S419" s="44">
        <f t="shared" si="194"/>
        <v>33.587935683217815</v>
      </c>
      <c r="T419" s="44">
        <f t="shared" si="194"/>
        <v>33.48717187616816</v>
      </c>
      <c r="U419" s="44">
        <f t="shared" si="194"/>
        <v>33.38671036053966</v>
      </c>
      <c r="V419" s="44">
        <f t="shared" si="194"/>
        <v>33.28655022945804</v>
      </c>
      <c r="W419" s="38">
        <v>1</v>
      </c>
      <c r="X419" s="42" t="s">
        <v>688</v>
      </c>
    </row>
    <row r="420" spans="1:24" ht="12.75">
      <c r="A420" s="38">
        <f t="shared" si="199"/>
        <v>380</v>
      </c>
      <c r="B420" s="41" t="s">
        <v>689</v>
      </c>
      <c r="C420" s="41" t="s">
        <v>233</v>
      </c>
      <c r="D420" s="38">
        <v>1990</v>
      </c>
      <c r="E420" s="42">
        <v>20</v>
      </c>
      <c r="F420" s="42">
        <v>0</v>
      </c>
      <c r="G420" s="44">
        <f t="shared" si="201"/>
        <v>0</v>
      </c>
      <c r="H420" s="44">
        <f t="shared" si="207"/>
        <v>0</v>
      </c>
      <c r="I420" s="44">
        <f t="shared" si="207"/>
        <v>0</v>
      </c>
      <c r="J420" s="45">
        <f t="shared" si="202"/>
        <v>0</v>
      </c>
      <c r="K420" s="44">
        <f t="shared" si="203"/>
        <v>0</v>
      </c>
      <c r="L420" s="44">
        <f t="shared" si="204"/>
        <v>0</v>
      </c>
      <c r="M420" s="44">
        <f t="shared" si="204"/>
        <v>0</v>
      </c>
      <c r="N420" s="44">
        <f t="shared" si="191"/>
        <v>0</v>
      </c>
      <c r="O420" s="44">
        <f t="shared" si="191"/>
        <v>0</v>
      </c>
      <c r="P420" s="44">
        <f t="shared" si="192"/>
        <v>0</v>
      </c>
      <c r="Q420" s="44">
        <f t="shared" si="197"/>
        <v>0</v>
      </c>
      <c r="R420" s="44">
        <f t="shared" si="206"/>
        <v>0</v>
      </c>
      <c r="S420" s="44">
        <f t="shared" si="194"/>
        <v>0</v>
      </c>
      <c r="T420" s="44">
        <f t="shared" si="194"/>
        <v>0</v>
      </c>
      <c r="U420" s="44">
        <f t="shared" si="194"/>
        <v>0</v>
      </c>
      <c r="V420" s="44">
        <f t="shared" si="194"/>
        <v>0</v>
      </c>
      <c r="W420" s="38">
        <v>1</v>
      </c>
      <c r="X420" s="42">
        <v>27</v>
      </c>
    </row>
    <row r="421" spans="1:24" ht="12.75">
      <c r="A421" s="38">
        <f t="shared" si="199"/>
        <v>381</v>
      </c>
      <c r="B421" s="41" t="s">
        <v>690</v>
      </c>
      <c r="C421" s="41" t="s">
        <v>233</v>
      </c>
      <c r="D421" s="38">
        <v>1983</v>
      </c>
      <c r="E421" s="42">
        <v>15</v>
      </c>
      <c r="F421" s="42">
        <v>0</v>
      </c>
      <c r="G421" s="44">
        <f t="shared" si="201"/>
        <v>0</v>
      </c>
      <c r="H421" s="44">
        <f t="shared" si="207"/>
        <v>0</v>
      </c>
      <c r="I421" s="44">
        <f t="shared" si="207"/>
        <v>0</v>
      </c>
      <c r="J421" s="45">
        <f t="shared" si="202"/>
        <v>0</v>
      </c>
      <c r="K421" s="44">
        <f t="shared" si="203"/>
        <v>0</v>
      </c>
      <c r="L421" s="44">
        <f t="shared" si="204"/>
        <v>0</v>
      </c>
      <c r="M421" s="44">
        <f t="shared" si="205"/>
        <v>0</v>
      </c>
      <c r="N421" s="44">
        <f t="shared" si="191"/>
        <v>0</v>
      </c>
      <c r="O421" s="44">
        <f t="shared" si="191"/>
        <v>0</v>
      </c>
      <c r="P421" s="44">
        <f t="shared" si="192"/>
        <v>0</v>
      </c>
      <c r="Q421" s="44">
        <f t="shared" si="197"/>
        <v>0</v>
      </c>
      <c r="R421" s="44">
        <f t="shared" si="206"/>
        <v>0</v>
      </c>
      <c r="S421" s="44">
        <f t="shared" si="194"/>
        <v>0</v>
      </c>
      <c r="T421" s="44">
        <f t="shared" si="194"/>
        <v>0</v>
      </c>
      <c r="U421" s="44">
        <f t="shared" si="194"/>
        <v>0</v>
      </c>
      <c r="V421" s="44">
        <f t="shared" si="194"/>
        <v>0</v>
      </c>
      <c r="W421" s="38">
        <v>1</v>
      </c>
      <c r="X421" s="42">
        <v>19.7</v>
      </c>
    </row>
    <row r="422" spans="1:24" ht="12.75">
      <c r="A422" s="38"/>
      <c r="B422" s="49" t="s">
        <v>691</v>
      </c>
      <c r="C422" s="41"/>
      <c r="D422" s="38"/>
      <c r="E422" s="42"/>
      <c r="F422" s="42"/>
      <c r="G422" s="44">
        <f t="shared" si="201"/>
        <v>0</v>
      </c>
      <c r="H422" s="44">
        <f t="shared" si="207"/>
        <v>0</v>
      </c>
      <c r="I422" s="44">
        <f t="shared" si="207"/>
        <v>0</v>
      </c>
      <c r="J422" s="45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38"/>
      <c r="X422" s="41"/>
    </row>
    <row r="423" spans="1:24" ht="25.5" customHeight="1">
      <c r="A423" s="38">
        <v>382</v>
      </c>
      <c r="B423" s="59" t="s">
        <v>735</v>
      </c>
      <c r="C423" s="58" t="s">
        <v>764</v>
      </c>
      <c r="D423" s="58">
        <v>1978</v>
      </c>
      <c r="E423" s="61">
        <v>311.514</v>
      </c>
      <c r="F423" s="42"/>
      <c r="G423" s="44"/>
      <c r="H423" s="44"/>
      <c r="I423" s="44"/>
      <c r="J423" s="45"/>
      <c r="K423" s="44"/>
      <c r="L423" s="60">
        <v>162</v>
      </c>
      <c r="M423" s="60">
        <v>162</v>
      </c>
      <c r="N423" s="44">
        <f t="shared" si="191"/>
        <v>161.514</v>
      </c>
      <c r="O423" s="44">
        <f aca="true" t="shared" si="208" ref="O423:P455">SUM(N423*99.7)/100</f>
        <v>161.029458</v>
      </c>
      <c r="P423" s="44">
        <f t="shared" si="192"/>
        <v>160.546369626</v>
      </c>
      <c r="Q423" s="44">
        <f t="shared" si="197"/>
        <v>160.546369626</v>
      </c>
      <c r="R423" s="44">
        <f aca="true" t="shared" si="209" ref="R423:R434">(Q423*99.7)/100</f>
        <v>160.064730517122</v>
      </c>
      <c r="S423" s="44">
        <f t="shared" si="194"/>
        <v>159.58453632557064</v>
      </c>
      <c r="T423" s="44">
        <f t="shared" si="194"/>
        <v>159.10578271659392</v>
      </c>
      <c r="U423" s="44">
        <f t="shared" si="194"/>
        <v>158.62846536844415</v>
      </c>
      <c r="V423" s="44">
        <f t="shared" si="194"/>
        <v>158.15257997233883</v>
      </c>
      <c r="W423" s="38">
        <v>2</v>
      </c>
      <c r="X423" s="42">
        <v>720</v>
      </c>
    </row>
    <row r="424" spans="1:24" ht="24.75" customHeight="1">
      <c r="A424" s="38">
        <f t="shared" si="199"/>
        <v>383</v>
      </c>
      <c r="B424" s="58" t="s">
        <v>736</v>
      </c>
      <c r="C424" s="58" t="s">
        <v>765</v>
      </c>
      <c r="D424" s="58">
        <v>1988</v>
      </c>
      <c r="E424" s="61">
        <v>125.093</v>
      </c>
      <c r="F424" s="42"/>
      <c r="G424" s="44"/>
      <c r="H424" s="44"/>
      <c r="I424" s="44"/>
      <c r="J424" s="45"/>
      <c r="K424" s="44"/>
      <c r="L424" s="60">
        <v>69</v>
      </c>
      <c r="M424" s="60">
        <v>69</v>
      </c>
      <c r="N424" s="44">
        <f t="shared" si="191"/>
        <v>68.793</v>
      </c>
      <c r="O424" s="44">
        <f t="shared" si="208"/>
        <v>68.58662100000001</v>
      </c>
      <c r="P424" s="44">
        <f t="shared" si="192"/>
        <v>68.38086113700001</v>
      </c>
      <c r="Q424" s="44">
        <f t="shared" si="197"/>
        <v>68.38086113700001</v>
      </c>
      <c r="R424" s="44">
        <f t="shared" si="209"/>
        <v>68.17571855358901</v>
      </c>
      <c r="S424" s="44">
        <f t="shared" si="194"/>
        <v>67.97119139792824</v>
      </c>
      <c r="T424" s="44">
        <f t="shared" si="194"/>
        <v>67.76727782373446</v>
      </c>
      <c r="U424" s="44">
        <f t="shared" si="194"/>
        <v>67.56397599026326</v>
      </c>
      <c r="V424" s="44">
        <f t="shared" si="194"/>
        <v>67.36128406229247</v>
      </c>
      <c r="W424" s="38">
        <v>1</v>
      </c>
      <c r="X424" s="42">
        <v>389</v>
      </c>
    </row>
    <row r="425" spans="1:24" ht="22.5" customHeight="1">
      <c r="A425" s="38">
        <f t="shared" si="199"/>
        <v>384</v>
      </c>
      <c r="B425" s="58" t="s">
        <v>737</v>
      </c>
      <c r="C425" s="58" t="s">
        <v>766</v>
      </c>
      <c r="D425" s="58">
        <v>1991</v>
      </c>
      <c r="E425" s="61">
        <v>108.253</v>
      </c>
      <c r="F425" s="42"/>
      <c r="G425" s="44"/>
      <c r="H425" s="44"/>
      <c r="I425" s="44"/>
      <c r="J425" s="45"/>
      <c r="K425" s="44"/>
      <c r="L425" s="60">
        <v>69</v>
      </c>
      <c r="M425" s="60">
        <v>69</v>
      </c>
      <c r="N425" s="44">
        <f t="shared" si="191"/>
        <v>68.793</v>
      </c>
      <c r="O425" s="44">
        <f t="shared" si="208"/>
        <v>68.58662100000001</v>
      </c>
      <c r="P425" s="44">
        <f t="shared" si="192"/>
        <v>68.38086113700001</v>
      </c>
      <c r="Q425" s="44">
        <f t="shared" si="197"/>
        <v>68.38086113700001</v>
      </c>
      <c r="R425" s="44">
        <f t="shared" si="209"/>
        <v>68.17571855358901</v>
      </c>
      <c r="S425" s="44">
        <f t="shared" si="194"/>
        <v>67.97119139792824</v>
      </c>
      <c r="T425" s="44">
        <f t="shared" si="194"/>
        <v>67.76727782373446</v>
      </c>
      <c r="U425" s="44">
        <f t="shared" si="194"/>
        <v>67.56397599026326</v>
      </c>
      <c r="V425" s="44">
        <f t="shared" si="194"/>
        <v>67.36128406229247</v>
      </c>
      <c r="W425" s="38">
        <v>1</v>
      </c>
      <c r="X425" s="42">
        <v>295</v>
      </c>
    </row>
    <row r="426" spans="1:24" ht="24.75" customHeight="1">
      <c r="A426" s="38">
        <f t="shared" si="199"/>
        <v>385</v>
      </c>
      <c r="B426" s="58" t="s">
        <v>738</v>
      </c>
      <c r="C426" s="58" t="s">
        <v>767</v>
      </c>
      <c r="D426" s="58">
        <v>1993</v>
      </c>
      <c r="E426" s="61">
        <v>288.675</v>
      </c>
      <c r="F426" s="42"/>
      <c r="G426" s="44"/>
      <c r="H426" s="44"/>
      <c r="I426" s="44"/>
      <c r="J426" s="45"/>
      <c r="K426" s="44"/>
      <c r="L426" s="60">
        <v>185</v>
      </c>
      <c r="M426" s="60">
        <v>185</v>
      </c>
      <c r="N426" s="44">
        <f t="shared" si="191"/>
        <v>184.445</v>
      </c>
      <c r="O426" s="44">
        <f t="shared" si="208"/>
        <v>183.891665</v>
      </c>
      <c r="P426" s="44">
        <f t="shared" si="192"/>
        <v>183.339990005</v>
      </c>
      <c r="Q426" s="44">
        <f t="shared" si="197"/>
        <v>183.339990005</v>
      </c>
      <c r="R426" s="44">
        <f t="shared" si="209"/>
        <v>182.789970034985</v>
      </c>
      <c r="S426" s="44">
        <f t="shared" si="194"/>
        <v>182.24160012488005</v>
      </c>
      <c r="T426" s="44">
        <f t="shared" si="194"/>
        <v>181.6948753245054</v>
      </c>
      <c r="U426" s="44">
        <f t="shared" si="194"/>
        <v>181.14979069853192</v>
      </c>
      <c r="V426" s="44">
        <f t="shared" si="194"/>
        <v>180.60634132643634</v>
      </c>
      <c r="W426" s="38">
        <v>1</v>
      </c>
      <c r="X426" s="42">
        <v>298</v>
      </c>
    </row>
    <row r="427" spans="1:24" ht="24.75" customHeight="1">
      <c r="A427" s="38">
        <f t="shared" si="199"/>
        <v>386</v>
      </c>
      <c r="B427" s="58" t="s">
        <v>739</v>
      </c>
      <c r="C427" s="58" t="s">
        <v>768</v>
      </c>
      <c r="D427" s="58">
        <v>1996</v>
      </c>
      <c r="E427" s="61">
        <v>4.952</v>
      </c>
      <c r="F427" s="42"/>
      <c r="G427" s="44"/>
      <c r="H427" s="44"/>
      <c r="I427" s="44"/>
      <c r="J427" s="45"/>
      <c r="K427" s="44"/>
      <c r="L427" s="60">
        <v>4</v>
      </c>
      <c r="M427" s="60">
        <v>4</v>
      </c>
      <c r="N427" s="44">
        <f aca="true" t="shared" si="210" ref="N427:N442">SUM(M427*99.7)/100</f>
        <v>3.988</v>
      </c>
      <c r="O427" s="44">
        <f t="shared" si="208"/>
        <v>3.976036</v>
      </c>
      <c r="P427" s="44">
        <f t="shared" si="208"/>
        <v>3.964107892</v>
      </c>
      <c r="Q427" s="44">
        <f t="shared" si="197"/>
        <v>3.964107892</v>
      </c>
      <c r="R427" s="44">
        <f t="shared" si="209"/>
        <v>3.9522155683239997</v>
      </c>
      <c r="S427" s="44">
        <f aca="true" t="shared" si="211" ref="S427:V434">(R427*99.7)/100</f>
        <v>3.940358921619028</v>
      </c>
      <c r="T427" s="44">
        <f t="shared" si="211"/>
        <v>3.928537844854171</v>
      </c>
      <c r="U427" s="44">
        <f t="shared" si="211"/>
        <v>3.9167522313196086</v>
      </c>
      <c r="V427" s="44">
        <f t="shared" si="211"/>
        <v>3.90500197462565</v>
      </c>
      <c r="W427" s="38">
        <v>1</v>
      </c>
      <c r="X427" s="42">
        <v>49</v>
      </c>
    </row>
    <row r="428" spans="1:24" ht="24.75" customHeight="1">
      <c r="A428" s="38">
        <f t="shared" si="199"/>
        <v>387</v>
      </c>
      <c r="B428" s="58" t="s">
        <v>740</v>
      </c>
      <c r="C428" s="58" t="s">
        <v>769</v>
      </c>
      <c r="D428" s="58">
        <v>1978</v>
      </c>
      <c r="E428" s="61">
        <v>3.692</v>
      </c>
      <c r="F428" s="42"/>
      <c r="G428" s="44"/>
      <c r="H428" s="44"/>
      <c r="I428" s="44"/>
      <c r="J428" s="45"/>
      <c r="K428" s="44"/>
      <c r="L428" s="60">
        <v>3</v>
      </c>
      <c r="M428" s="60">
        <v>3</v>
      </c>
      <c r="N428" s="44">
        <f t="shared" si="210"/>
        <v>2.991</v>
      </c>
      <c r="O428" s="44">
        <f t="shared" si="208"/>
        <v>2.982027</v>
      </c>
      <c r="P428" s="44">
        <f t="shared" si="208"/>
        <v>2.973080919</v>
      </c>
      <c r="Q428" s="44">
        <f t="shared" si="197"/>
        <v>2.973080919</v>
      </c>
      <c r="R428" s="44">
        <f t="shared" si="209"/>
        <v>2.964161676243</v>
      </c>
      <c r="S428" s="44">
        <f t="shared" si="211"/>
        <v>2.955269191214271</v>
      </c>
      <c r="T428" s="44">
        <f t="shared" si="211"/>
        <v>2.9464033836406283</v>
      </c>
      <c r="U428" s="44">
        <f t="shared" si="211"/>
        <v>2.9375641734897067</v>
      </c>
      <c r="V428" s="44">
        <f t="shared" si="211"/>
        <v>2.9287514809692374</v>
      </c>
      <c r="W428" s="38">
        <v>1</v>
      </c>
      <c r="X428" s="42">
        <v>216</v>
      </c>
    </row>
    <row r="429" spans="1:24" ht="16.5" customHeight="1">
      <c r="A429" s="38">
        <f t="shared" si="199"/>
        <v>388</v>
      </c>
      <c r="B429" s="58" t="s">
        <v>694</v>
      </c>
      <c r="C429" s="58" t="s">
        <v>770</v>
      </c>
      <c r="D429" s="58">
        <v>1981</v>
      </c>
      <c r="E429" s="61">
        <v>111.291</v>
      </c>
      <c r="F429" s="42"/>
      <c r="G429" s="44"/>
      <c r="H429" s="44"/>
      <c r="I429" s="44"/>
      <c r="J429" s="45"/>
      <c r="K429" s="44"/>
      <c r="L429" s="60">
        <v>100</v>
      </c>
      <c r="M429" s="60">
        <v>100</v>
      </c>
      <c r="N429" s="44">
        <f t="shared" si="210"/>
        <v>99.7</v>
      </c>
      <c r="O429" s="44">
        <f t="shared" si="208"/>
        <v>99.40090000000001</v>
      </c>
      <c r="P429" s="44">
        <f t="shared" si="208"/>
        <v>99.10269730000002</v>
      </c>
      <c r="Q429" s="44">
        <f t="shared" si="197"/>
        <v>99.10269730000002</v>
      </c>
      <c r="R429" s="44">
        <f t="shared" si="209"/>
        <v>98.80538920810002</v>
      </c>
      <c r="S429" s="44">
        <f t="shared" si="211"/>
        <v>98.50897304047572</v>
      </c>
      <c r="T429" s="44">
        <f t="shared" si="211"/>
        <v>98.2134461213543</v>
      </c>
      <c r="U429" s="44">
        <f t="shared" si="211"/>
        <v>97.91880578299023</v>
      </c>
      <c r="V429" s="44">
        <f t="shared" si="211"/>
        <v>97.62504936564126</v>
      </c>
      <c r="W429" s="38">
        <v>1</v>
      </c>
      <c r="X429" s="42">
        <v>208</v>
      </c>
    </row>
    <row r="430" spans="1:24" ht="12.75">
      <c r="A430" s="38">
        <f t="shared" si="199"/>
        <v>389</v>
      </c>
      <c r="B430" s="58" t="s">
        <v>741</v>
      </c>
      <c r="C430" s="58" t="s">
        <v>771</v>
      </c>
      <c r="D430" s="58">
        <v>1995</v>
      </c>
      <c r="E430" s="61">
        <v>136.443</v>
      </c>
      <c r="F430" s="42"/>
      <c r="G430" s="44"/>
      <c r="H430" s="44"/>
      <c r="I430" s="44"/>
      <c r="J430" s="45"/>
      <c r="K430" s="44"/>
      <c r="L430" s="60">
        <v>127</v>
      </c>
      <c r="M430" s="60">
        <v>127</v>
      </c>
      <c r="N430" s="44">
        <f t="shared" si="210"/>
        <v>126.619</v>
      </c>
      <c r="O430" s="44">
        <f t="shared" si="208"/>
        <v>126.239143</v>
      </c>
      <c r="P430" s="44">
        <f t="shared" si="208"/>
        <v>125.860425571</v>
      </c>
      <c r="Q430" s="44">
        <f t="shared" si="197"/>
        <v>125.860425571</v>
      </c>
      <c r="R430" s="44">
        <f t="shared" si="209"/>
        <v>125.48284429428699</v>
      </c>
      <c r="S430" s="44">
        <f t="shared" si="211"/>
        <v>125.10639576140413</v>
      </c>
      <c r="T430" s="44">
        <f t="shared" si="211"/>
        <v>124.73107657411992</v>
      </c>
      <c r="U430" s="44">
        <f t="shared" si="211"/>
        <v>124.35688334439757</v>
      </c>
      <c r="V430" s="44">
        <f t="shared" si="211"/>
        <v>123.98381269436439</v>
      </c>
      <c r="W430" s="38">
        <v>1</v>
      </c>
      <c r="X430" s="42">
        <v>186</v>
      </c>
    </row>
    <row r="431" spans="1:24" ht="12.75" customHeight="1">
      <c r="A431" s="38">
        <f t="shared" si="199"/>
        <v>390</v>
      </c>
      <c r="B431" s="58" t="s">
        <v>742</v>
      </c>
      <c r="C431" s="58" t="s">
        <v>772</v>
      </c>
      <c r="D431" s="58">
        <v>1991</v>
      </c>
      <c r="E431" s="61">
        <v>56.905</v>
      </c>
      <c r="F431" s="42"/>
      <c r="G431" s="44"/>
      <c r="H431" s="44"/>
      <c r="I431" s="44"/>
      <c r="J431" s="45"/>
      <c r="K431" s="44"/>
      <c r="L431" s="60">
        <v>48</v>
      </c>
      <c r="M431" s="60">
        <v>48</v>
      </c>
      <c r="N431" s="44">
        <f t="shared" si="210"/>
        <v>47.856</v>
      </c>
      <c r="O431" s="44">
        <f t="shared" si="208"/>
        <v>47.712432</v>
      </c>
      <c r="P431" s="44">
        <f t="shared" si="208"/>
        <v>47.569294704</v>
      </c>
      <c r="Q431" s="44">
        <f t="shared" si="197"/>
        <v>47.569294704</v>
      </c>
      <c r="R431" s="44">
        <f t="shared" si="209"/>
        <v>47.426586819888</v>
      </c>
      <c r="S431" s="44">
        <f t="shared" si="211"/>
        <v>47.284307059428336</v>
      </c>
      <c r="T431" s="44">
        <f t="shared" si="211"/>
        <v>47.14245413825005</v>
      </c>
      <c r="U431" s="44">
        <f t="shared" si="211"/>
        <v>47.00102677583531</v>
      </c>
      <c r="V431" s="44">
        <f t="shared" si="211"/>
        <v>46.8600236955078</v>
      </c>
      <c r="W431" s="38">
        <v>1</v>
      </c>
      <c r="X431" s="42">
        <v>195</v>
      </c>
    </row>
    <row r="432" spans="1:24" ht="24.75" customHeight="1">
      <c r="A432" s="38">
        <f t="shared" si="199"/>
        <v>391</v>
      </c>
      <c r="B432" s="58" t="s">
        <v>743</v>
      </c>
      <c r="C432" s="58" t="s">
        <v>773</v>
      </c>
      <c r="D432" s="58">
        <v>2004</v>
      </c>
      <c r="E432" s="61">
        <v>609.669</v>
      </c>
      <c r="F432" s="42"/>
      <c r="G432" s="44"/>
      <c r="H432" s="44"/>
      <c r="I432" s="44"/>
      <c r="J432" s="45"/>
      <c r="K432" s="44"/>
      <c r="L432" s="60">
        <v>478</v>
      </c>
      <c r="M432" s="60">
        <v>478</v>
      </c>
      <c r="N432" s="44">
        <f t="shared" si="210"/>
        <v>476.566</v>
      </c>
      <c r="O432" s="44">
        <f t="shared" si="208"/>
        <v>475.136302</v>
      </c>
      <c r="P432" s="44">
        <f t="shared" si="208"/>
        <v>473.71089309399997</v>
      </c>
      <c r="Q432" s="44">
        <f t="shared" si="197"/>
        <v>473.71089309399997</v>
      </c>
      <c r="R432" s="44">
        <f t="shared" si="209"/>
        <v>472.289760414718</v>
      </c>
      <c r="S432" s="44">
        <f t="shared" si="211"/>
        <v>470.87289113347384</v>
      </c>
      <c r="T432" s="44">
        <f t="shared" si="211"/>
        <v>469.46027246007344</v>
      </c>
      <c r="U432" s="44">
        <f t="shared" si="211"/>
        <v>468.05189164269325</v>
      </c>
      <c r="V432" s="44">
        <f t="shared" si="211"/>
        <v>466.6477359677652</v>
      </c>
      <c r="W432" s="38"/>
      <c r="X432" s="42">
        <v>0</v>
      </c>
    </row>
    <row r="433" spans="1:24" ht="25.5" customHeight="1">
      <c r="A433" s="38">
        <f t="shared" si="199"/>
        <v>392</v>
      </c>
      <c r="B433" s="58" t="s">
        <v>744</v>
      </c>
      <c r="C433" s="58" t="s">
        <v>774</v>
      </c>
      <c r="D433" s="58">
        <v>2005</v>
      </c>
      <c r="E433" s="61">
        <v>421.786</v>
      </c>
      <c r="F433" s="42"/>
      <c r="G433" s="44"/>
      <c r="H433" s="44"/>
      <c r="I433" s="44"/>
      <c r="J433" s="45"/>
      <c r="K433" s="44"/>
      <c r="L433" s="60">
        <v>366</v>
      </c>
      <c r="M433" s="60">
        <v>366</v>
      </c>
      <c r="N433" s="44">
        <f t="shared" si="210"/>
        <v>364.90200000000004</v>
      </c>
      <c r="O433" s="44">
        <f t="shared" si="208"/>
        <v>363.807294</v>
      </c>
      <c r="P433" s="44">
        <f t="shared" si="208"/>
        <v>362.71587211800005</v>
      </c>
      <c r="Q433" s="44">
        <f t="shared" si="197"/>
        <v>362.71587211800005</v>
      </c>
      <c r="R433" s="44">
        <f t="shared" si="209"/>
        <v>361.62772450164607</v>
      </c>
      <c r="S433" s="44">
        <f t="shared" si="211"/>
        <v>360.54284132814115</v>
      </c>
      <c r="T433" s="44">
        <f t="shared" si="211"/>
        <v>359.46121280415673</v>
      </c>
      <c r="U433" s="44">
        <f t="shared" si="211"/>
        <v>358.3828291657443</v>
      </c>
      <c r="V433" s="44">
        <f t="shared" si="211"/>
        <v>357.30768067824704</v>
      </c>
      <c r="W433" s="38"/>
      <c r="X433" s="42">
        <v>0</v>
      </c>
    </row>
    <row r="434" spans="1:24" ht="25.5" customHeight="1">
      <c r="A434" s="38">
        <f t="shared" si="199"/>
        <v>393</v>
      </c>
      <c r="B434" s="58" t="s">
        <v>745</v>
      </c>
      <c r="C434" s="58" t="s">
        <v>775</v>
      </c>
      <c r="D434" s="58">
        <v>2005</v>
      </c>
      <c r="E434" s="61">
        <v>335.213</v>
      </c>
      <c r="F434" s="42"/>
      <c r="G434" s="44"/>
      <c r="H434" s="44"/>
      <c r="I434" s="44"/>
      <c r="J434" s="45"/>
      <c r="K434" s="44"/>
      <c r="L434" s="60">
        <v>289</v>
      </c>
      <c r="M434" s="60">
        <v>289</v>
      </c>
      <c r="N434" s="44">
        <f t="shared" si="210"/>
        <v>288.133</v>
      </c>
      <c r="O434" s="44">
        <f t="shared" si="208"/>
        <v>287.268601</v>
      </c>
      <c r="P434" s="44">
        <f t="shared" si="208"/>
        <v>286.406795197</v>
      </c>
      <c r="Q434" s="44">
        <f t="shared" si="197"/>
        <v>286.406795197</v>
      </c>
      <c r="R434" s="44">
        <f t="shared" si="209"/>
        <v>285.54757481140905</v>
      </c>
      <c r="S434" s="44">
        <f t="shared" si="211"/>
        <v>284.69093208697484</v>
      </c>
      <c r="T434" s="44">
        <f t="shared" si="211"/>
        <v>283.8368592907139</v>
      </c>
      <c r="U434" s="44">
        <f t="shared" si="211"/>
        <v>282.98534871284176</v>
      </c>
      <c r="V434" s="44">
        <f t="shared" si="211"/>
        <v>282.1363926667033</v>
      </c>
      <c r="W434" s="38"/>
      <c r="X434" s="42">
        <v>0</v>
      </c>
    </row>
    <row r="435" spans="1:24" ht="24.75" customHeight="1">
      <c r="A435" s="38">
        <f t="shared" si="199"/>
        <v>394</v>
      </c>
      <c r="B435" s="58" t="s">
        <v>693</v>
      </c>
      <c r="C435" s="58" t="s">
        <v>791</v>
      </c>
      <c r="D435" s="58">
        <v>1981</v>
      </c>
      <c r="E435" s="61">
        <v>42.958</v>
      </c>
      <c r="F435" s="42"/>
      <c r="G435" s="44"/>
      <c r="H435" s="44"/>
      <c r="I435" s="44"/>
      <c r="J435" s="45"/>
      <c r="K435" s="44"/>
      <c r="L435" s="60">
        <v>16</v>
      </c>
      <c r="M435" s="60">
        <v>16</v>
      </c>
      <c r="N435" s="44">
        <f t="shared" si="210"/>
        <v>15.952</v>
      </c>
      <c r="O435" s="44">
        <f t="shared" si="208"/>
        <v>15.904144</v>
      </c>
      <c r="P435" s="44">
        <f t="shared" si="208"/>
        <v>15.856431568</v>
      </c>
      <c r="Q435" s="44">
        <f aca="true" t="shared" si="212" ref="Q435:Q474">(O435*99.7)/100</f>
        <v>15.856431568</v>
      </c>
      <c r="R435" s="44">
        <f aca="true" t="shared" si="213" ref="R435:V474">(Q435*99.7)/100</f>
        <v>15.808862273295999</v>
      </c>
      <c r="S435" s="44">
        <f t="shared" si="213"/>
        <v>15.761435686476112</v>
      </c>
      <c r="T435" s="44">
        <f t="shared" si="213"/>
        <v>15.714151379416684</v>
      </c>
      <c r="U435" s="44">
        <f t="shared" si="213"/>
        <v>15.667008925278434</v>
      </c>
      <c r="V435" s="44">
        <f t="shared" si="213"/>
        <v>15.6200078985026</v>
      </c>
      <c r="W435" s="38">
        <v>1</v>
      </c>
      <c r="X435" s="42">
        <v>84</v>
      </c>
    </row>
    <row r="436" spans="1:24" ht="26.25" customHeight="1">
      <c r="A436" s="38">
        <f t="shared" si="199"/>
        <v>395</v>
      </c>
      <c r="B436" s="58" t="s">
        <v>746</v>
      </c>
      <c r="C436" s="58" t="s">
        <v>792</v>
      </c>
      <c r="D436" s="58">
        <v>1981</v>
      </c>
      <c r="E436" s="61">
        <v>99.232</v>
      </c>
      <c r="F436" s="42"/>
      <c r="G436" s="44"/>
      <c r="H436" s="44"/>
      <c r="I436" s="44"/>
      <c r="J436" s="45"/>
      <c r="K436" s="44"/>
      <c r="L436" s="60">
        <v>38</v>
      </c>
      <c r="M436" s="60">
        <v>38</v>
      </c>
      <c r="N436" s="44">
        <f t="shared" si="210"/>
        <v>37.885999999999996</v>
      </c>
      <c r="O436" s="44">
        <f t="shared" si="208"/>
        <v>37.772342</v>
      </c>
      <c r="P436" s="44">
        <f t="shared" si="208"/>
        <v>37.659024974000005</v>
      </c>
      <c r="Q436" s="44">
        <f t="shared" si="212"/>
        <v>37.659024974000005</v>
      </c>
      <c r="R436" s="44">
        <f t="shared" si="213"/>
        <v>37.546047899078005</v>
      </c>
      <c r="S436" s="44">
        <f t="shared" si="213"/>
        <v>37.43340975538077</v>
      </c>
      <c r="T436" s="44">
        <f t="shared" si="213"/>
        <v>37.32110952611463</v>
      </c>
      <c r="U436" s="44">
        <f t="shared" si="213"/>
        <v>37.209146197536285</v>
      </c>
      <c r="V436" s="44">
        <f t="shared" si="213"/>
        <v>37.09751875894368</v>
      </c>
      <c r="W436" s="38">
        <v>1</v>
      </c>
      <c r="X436" s="42">
        <v>173</v>
      </c>
    </row>
    <row r="437" spans="1:24" ht="25.5" customHeight="1">
      <c r="A437" s="38">
        <f t="shared" si="199"/>
        <v>396</v>
      </c>
      <c r="B437" s="58" t="s">
        <v>239</v>
      </c>
      <c r="C437" s="58" t="s">
        <v>793</v>
      </c>
      <c r="D437" s="58">
        <v>1981</v>
      </c>
      <c r="E437" s="61">
        <v>102.024</v>
      </c>
      <c r="F437" s="42"/>
      <c r="G437" s="44"/>
      <c r="H437" s="44"/>
      <c r="I437" s="44"/>
      <c r="J437" s="45"/>
      <c r="K437" s="44"/>
      <c r="L437" s="60">
        <v>39</v>
      </c>
      <c r="M437" s="60">
        <v>39</v>
      </c>
      <c r="N437" s="44">
        <f t="shared" si="210"/>
        <v>38.883</v>
      </c>
      <c r="O437" s="44">
        <f t="shared" si="208"/>
        <v>38.76635100000001</v>
      </c>
      <c r="P437" s="44">
        <f t="shared" si="208"/>
        <v>38.65005194700001</v>
      </c>
      <c r="Q437" s="44">
        <f t="shared" si="212"/>
        <v>38.65005194700001</v>
      </c>
      <c r="R437" s="44">
        <f t="shared" si="213"/>
        <v>38.53410179115901</v>
      </c>
      <c r="S437" s="44">
        <f t="shared" si="213"/>
        <v>38.41849948578553</v>
      </c>
      <c r="T437" s="44">
        <f t="shared" si="213"/>
        <v>38.30324398732818</v>
      </c>
      <c r="U437" s="44">
        <f t="shared" si="213"/>
        <v>38.1883342553662</v>
      </c>
      <c r="V437" s="44">
        <f t="shared" si="213"/>
        <v>38.0737692526001</v>
      </c>
      <c r="W437" s="38">
        <v>1</v>
      </c>
      <c r="X437" s="42">
        <v>240</v>
      </c>
    </row>
    <row r="438" spans="1:24" ht="25.5" customHeight="1">
      <c r="A438" s="38">
        <f t="shared" si="199"/>
        <v>397</v>
      </c>
      <c r="B438" s="58" t="s">
        <v>747</v>
      </c>
      <c r="C438" s="58" t="s">
        <v>794</v>
      </c>
      <c r="D438" s="58">
        <v>1975</v>
      </c>
      <c r="E438" s="61">
        <v>58.072</v>
      </c>
      <c r="F438" s="42"/>
      <c r="G438" s="44"/>
      <c r="H438" s="44"/>
      <c r="I438" s="44"/>
      <c r="J438" s="45"/>
      <c r="K438" s="44"/>
      <c r="L438" s="60">
        <v>0</v>
      </c>
      <c r="M438" s="60">
        <v>0</v>
      </c>
      <c r="N438" s="44">
        <f t="shared" si="210"/>
        <v>0</v>
      </c>
      <c r="O438" s="44">
        <f t="shared" si="208"/>
        <v>0</v>
      </c>
      <c r="P438" s="44">
        <f t="shared" si="208"/>
        <v>0</v>
      </c>
      <c r="Q438" s="44">
        <f t="shared" si="212"/>
        <v>0</v>
      </c>
      <c r="R438" s="44">
        <f t="shared" si="213"/>
        <v>0</v>
      </c>
      <c r="S438" s="44">
        <f t="shared" si="213"/>
        <v>0</v>
      </c>
      <c r="T438" s="44">
        <f t="shared" si="213"/>
        <v>0</v>
      </c>
      <c r="U438" s="44">
        <f t="shared" si="213"/>
        <v>0</v>
      </c>
      <c r="V438" s="44">
        <f t="shared" si="213"/>
        <v>0</v>
      </c>
      <c r="W438" s="38"/>
      <c r="X438" s="42">
        <v>0</v>
      </c>
    </row>
    <row r="439" spans="1:24" ht="26.25" customHeight="1">
      <c r="A439" s="38">
        <f t="shared" si="199"/>
        <v>398</v>
      </c>
      <c r="B439" s="58" t="s">
        <v>377</v>
      </c>
      <c r="C439" s="58" t="s">
        <v>795</v>
      </c>
      <c r="D439" s="58">
        <v>1983</v>
      </c>
      <c r="E439" s="61">
        <v>1019.845</v>
      </c>
      <c r="F439" s="42"/>
      <c r="G439" s="44"/>
      <c r="H439" s="44"/>
      <c r="I439" s="44"/>
      <c r="J439" s="45"/>
      <c r="K439" s="44"/>
      <c r="L439" s="60">
        <v>442</v>
      </c>
      <c r="M439" s="60">
        <v>442</v>
      </c>
      <c r="N439" s="44">
        <f t="shared" si="210"/>
        <v>440.67400000000004</v>
      </c>
      <c r="O439" s="44">
        <f t="shared" si="208"/>
        <v>439.35197800000003</v>
      </c>
      <c r="P439" s="44">
        <f t="shared" si="208"/>
        <v>438.033922066</v>
      </c>
      <c r="Q439" s="44">
        <f t="shared" si="212"/>
        <v>438.033922066</v>
      </c>
      <c r="R439" s="44">
        <f t="shared" si="213"/>
        <v>436.719820299802</v>
      </c>
      <c r="S439" s="44">
        <f t="shared" si="213"/>
        <v>435.40966083890265</v>
      </c>
      <c r="T439" s="44">
        <f t="shared" si="213"/>
        <v>434.10343185638595</v>
      </c>
      <c r="U439" s="44">
        <f t="shared" si="213"/>
        <v>432.80112156081685</v>
      </c>
      <c r="V439" s="44">
        <f t="shared" si="213"/>
        <v>431.5027181961344</v>
      </c>
      <c r="W439" s="38"/>
      <c r="X439" s="42">
        <v>0</v>
      </c>
    </row>
    <row r="440" spans="1:24" ht="15" customHeight="1">
      <c r="A440" s="38">
        <f t="shared" si="199"/>
        <v>399</v>
      </c>
      <c r="B440" s="58" t="s">
        <v>748</v>
      </c>
      <c r="C440" s="58" t="s">
        <v>796</v>
      </c>
      <c r="D440" s="58">
        <v>1970</v>
      </c>
      <c r="E440" s="61">
        <v>45.026</v>
      </c>
      <c r="F440" s="42"/>
      <c r="G440" s="44"/>
      <c r="H440" s="44"/>
      <c r="I440" s="44"/>
      <c r="J440" s="45"/>
      <c r="K440" s="44"/>
      <c r="L440" s="60">
        <v>0</v>
      </c>
      <c r="M440" s="60">
        <v>0</v>
      </c>
      <c r="N440" s="44">
        <f t="shared" si="210"/>
        <v>0</v>
      </c>
      <c r="O440" s="44">
        <f t="shared" si="208"/>
        <v>0</v>
      </c>
      <c r="P440" s="44">
        <f t="shared" si="208"/>
        <v>0</v>
      </c>
      <c r="Q440" s="44">
        <f t="shared" si="212"/>
        <v>0</v>
      </c>
      <c r="R440" s="44">
        <f t="shared" si="213"/>
        <v>0</v>
      </c>
      <c r="S440" s="44">
        <f t="shared" si="213"/>
        <v>0</v>
      </c>
      <c r="T440" s="44">
        <f t="shared" si="213"/>
        <v>0</v>
      </c>
      <c r="U440" s="44">
        <f t="shared" si="213"/>
        <v>0</v>
      </c>
      <c r="V440" s="44">
        <f t="shared" si="213"/>
        <v>0</v>
      </c>
      <c r="W440" s="38"/>
      <c r="X440" s="42">
        <v>0</v>
      </c>
    </row>
    <row r="441" spans="1:24" ht="26.25" customHeight="1">
      <c r="A441" s="38">
        <f t="shared" si="199"/>
        <v>400</v>
      </c>
      <c r="B441" s="58" t="s">
        <v>670</v>
      </c>
      <c r="C441" s="58" t="s">
        <v>797</v>
      </c>
      <c r="D441" s="58">
        <v>2000</v>
      </c>
      <c r="E441" s="61">
        <v>44</v>
      </c>
      <c r="F441" s="42"/>
      <c r="G441" s="44"/>
      <c r="H441" s="44"/>
      <c r="I441" s="44"/>
      <c r="J441" s="45"/>
      <c r="K441" s="44"/>
      <c r="L441" s="60">
        <v>23</v>
      </c>
      <c r="M441" s="60">
        <v>23</v>
      </c>
      <c r="N441" s="44">
        <f t="shared" si="210"/>
        <v>22.930999999999997</v>
      </c>
      <c r="O441" s="44">
        <f t="shared" si="208"/>
        <v>22.862206999999998</v>
      </c>
      <c r="P441" s="44">
        <f t="shared" si="208"/>
        <v>22.793620379</v>
      </c>
      <c r="Q441" s="44">
        <f t="shared" si="212"/>
        <v>22.793620379</v>
      </c>
      <c r="R441" s="44">
        <f t="shared" si="213"/>
        <v>22.725239517863002</v>
      </c>
      <c r="S441" s="44">
        <f t="shared" si="213"/>
        <v>22.657063799309412</v>
      </c>
      <c r="T441" s="44">
        <f t="shared" si="213"/>
        <v>22.589092607911486</v>
      </c>
      <c r="U441" s="44">
        <f t="shared" si="213"/>
        <v>22.521325330087752</v>
      </c>
      <c r="V441" s="44">
        <f t="shared" si="213"/>
        <v>22.453761354097487</v>
      </c>
      <c r="W441" s="38"/>
      <c r="X441" s="42">
        <v>0</v>
      </c>
    </row>
    <row r="442" spans="1:24" ht="27.75" customHeight="1">
      <c r="A442" s="38">
        <f t="shared" si="199"/>
        <v>401</v>
      </c>
      <c r="B442" s="59" t="s">
        <v>670</v>
      </c>
      <c r="C442" s="58" t="s">
        <v>798</v>
      </c>
      <c r="D442" s="58">
        <v>1999</v>
      </c>
      <c r="E442" s="61">
        <v>35</v>
      </c>
      <c r="F442" s="42"/>
      <c r="G442" s="44"/>
      <c r="H442" s="44"/>
      <c r="I442" s="44"/>
      <c r="J442" s="45"/>
      <c r="K442" s="44"/>
      <c r="L442" s="60">
        <v>19</v>
      </c>
      <c r="M442" s="60">
        <v>19</v>
      </c>
      <c r="N442" s="44">
        <f t="shared" si="210"/>
        <v>18.942999999999998</v>
      </c>
      <c r="O442" s="44">
        <f t="shared" si="208"/>
        <v>18.886171</v>
      </c>
      <c r="P442" s="44">
        <f t="shared" si="208"/>
        <v>18.829512487000002</v>
      </c>
      <c r="Q442" s="44">
        <f t="shared" si="212"/>
        <v>18.829512487000002</v>
      </c>
      <c r="R442" s="44">
        <f t="shared" si="213"/>
        <v>18.773023949539002</v>
      </c>
      <c r="S442" s="44">
        <f t="shared" si="213"/>
        <v>18.716704877690386</v>
      </c>
      <c r="T442" s="44">
        <f t="shared" si="213"/>
        <v>18.660554763057316</v>
      </c>
      <c r="U442" s="44">
        <f t="shared" si="213"/>
        <v>18.604573098768142</v>
      </c>
      <c r="V442" s="44">
        <f t="shared" si="213"/>
        <v>18.54875937947184</v>
      </c>
      <c r="W442" s="38"/>
      <c r="X442" s="42">
        <v>0</v>
      </c>
    </row>
    <row r="443" spans="1:24" ht="26.25" customHeight="1">
      <c r="A443" s="38">
        <f t="shared" si="199"/>
        <v>402</v>
      </c>
      <c r="B443" s="59" t="s">
        <v>382</v>
      </c>
      <c r="C443" s="58" t="s">
        <v>799</v>
      </c>
      <c r="D443" s="58">
        <v>1982</v>
      </c>
      <c r="E443" s="61">
        <v>30.229</v>
      </c>
      <c r="F443" s="42"/>
      <c r="G443" s="44"/>
      <c r="H443" s="44"/>
      <c r="I443" s="44"/>
      <c r="J443" s="45"/>
      <c r="K443" s="44"/>
      <c r="L443" s="60">
        <v>0</v>
      </c>
      <c r="M443" s="60">
        <v>0</v>
      </c>
      <c r="N443" s="44">
        <f aca="true" t="shared" si="214" ref="N443:N459">SUM(M443*99.7)/100</f>
        <v>0</v>
      </c>
      <c r="O443" s="44">
        <f t="shared" si="208"/>
        <v>0</v>
      </c>
      <c r="P443" s="44">
        <f t="shared" si="208"/>
        <v>0</v>
      </c>
      <c r="Q443" s="44">
        <f t="shared" si="212"/>
        <v>0</v>
      </c>
      <c r="R443" s="44">
        <f t="shared" si="213"/>
        <v>0</v>
      </c>
      <c r="S443" s="44">
        <f t="shared" si="213"/>
        <v>0</v>
      </c>
      <c r="T443" s="44">
        <f t="shared" si="213"/>
        <v>0</v>
      </c>
      <c r="U443" s="44">
        <f t="shared" si="213"/>
        <v>0</v>
      </c>
      <c r="V443" s="44">
        <f t="shared" si="213"/>
        <v>0</v>
      </c>
      <c r="W443" s="38"/>
      <c r="X443" s="42">
        <v>0</v>
      </c>
    </row>
    <row r="444" spans="1:24" ht="16.5" customHeight="1">
      <c r="A444" s="38">
        <f t="shared" si="199"/>
        <v>403</v>
      </c>
      <c r="B444" s="59" t="s">
        <v>749</v>
      </c>
      <c r="C444" s="58" t="s">
        <v>796</v>
      </c>
      <c r="D444" s="58">
        <v>1970</v>
      </c>
      <c r="E444" s="61">
        <v>38.187</v>
      </c>
      <c r="F444" s="42"/>
      <c r="G444" s="44"/>
      <c r="H444" s="44"/>
      <c r="I444" s="44"/>
      <c r="J444" s="45"/>
      <c r="K444" s="44"/>
      <c r="L444" s="60">
        <v>0</v>
      </c>
      <c r="M444" s="60">
        <v>0</v>
      </c>
      <c r="N444" s="44">
        <f t="shared" si="214"/>
        <v>0</v>
      </c>
      <c r="O444" s="44">
        <f t="shared" si="208"/>
        <v>0</v>
      </c>
      <c r="P444" s="44">
        <f t="shared" si="208"/>
        <v>0</v>
      </c>
      <c r="Q444" s="44">
        <f t="shared" si="212"/>
        <v>0</v>
      </c>
      <c r="R444" s="44">
        <f t="shared" si="213"/>
        <v>0</v>
      </c>
      <c r="S444" s="44">
        <f t="shared" si="213"/>
        <v>0</v>
      </c>
      <c r="T444" s="44">
        <f t="shared" si="213"/>
        <v>0</v>
      </c>
      <c r="U444" s="44">
        <f t="shared" si="213"/>
        <v>0</v>
      </c>
      <c r="V444" s="44">
        <f t="shared" si="213"/>
        <v>0</v>
      </c>
      <c r="W444" s="38"/>
      <c r="X444" s="42">
        <v>0</v>
      </c>
    </row>
    <row r="445" spans="1:24" ht="17.25" customHeight="1">
      <c r="A445" s="38">
        <f t="shared" si="199"/>
        <v>404</v>
      </c>
      <c r="B445" s="59" t="s">
        <v>750</v>
      </c>
      <c r="C445" s="58" t="s">
        <v>796</v>
      </c>
      <c r="D445" s="58">
        <v>1970</v>
      </c>
      <c r="E445" s="61">
        <v>38.187</v>
      </c>
      <c r="F445" s="42"/>
      <c r="G445" s="44"/>
      <c r="H445" s="44"/>
      <c r="I445" s="44"/>
      <c r="J445" s="45"/>
      <c r="K445" s="44"/>
      <c r="L445" s="60">
        <v>0</v>
      </c>
      <c r="M445" s="60">
        <v>0</v>
      </c>
      <c r="N445" s="44">
        <f t="shared" si="214"/>
        <v>0</v>
      </c>
      <c r="O445" s="44">
        <f t="shared" si="208"/>
        <v>0</v>
      </c>
      <c r="P445" s="44">
        <f t="shared" si="208"/>
        <v>0</v>
      </c>
      <c r="Q445" s="44">
        <f t="shared" si="212"/>
        <v>0</v>
      </c>
      <c r="R445" s="44">
        <f t="shared" si="213"/>
        <v>0</v>
      </c>
      <c r="S445" s="44">
        <f t="shared" si="213"/>
        <v>0</v>
      </c>
      <c r="T445" s="44">
        <f t="shared" si="213"/>
        <v>0</v>
      </c>
      <c r="U445" s="44">
        <f t="shared" si="213"/>
        <v>0</v>
      </c>
      <c r="V445" s="44">
        <f t="shared" si="213"/>
        <v>0</v>
      </c>
      <c r="W445" s="38"/>
      <c r="X445" s="42">
        <v>0</v>
      </c>
    </row>
    <row r="446" spans="1:24" ht="12.75" customHeight="1">
      <c r="A446" s="38">
        <f t="shared" si="199"/>
        <v>405</v>
      </c>
      <c r="B446" s="59" t="s">
        <v>751</v>
      </c>
      <c r="C446" s="58" t="s">
        <v>796</v>
      </c>
      <c r="D446" s="58">
        <v>1970</v>
      </c>
      <c r="E446" s="61">
        <v>38.187</v>
      </c>
      <c r="F446" s="42"/>
      <c r="G446" s="44"/>
      <c r="H446" s="44"/>
      <c r="I446" s="44"/>
      <c r="J446" s="45"/>
      <c r="K446" s="44"/>
      <c r="L446" s="60">
        <v>0</v>
      </c>
      <c r="M446" s="60">
        <v>0</v>
      </c>
      <c r="N446" s="44">
        <f t="shared" si="214"/>
        <v>0</v>
      </c>
      <c r="O446" s="44">
        <f t="shared" si="208"/>
        <v>0</v>
      </c>
      <c r="P446" s="44">
        <f t="shared" si="208"/>
        <v>0</v>
      </c>
      <c r="Q446" s="44">
        <f t="shared" si="212"/>
        <v>0</v>
      </c>
      <c r="R446" s="44">
        <f t="shared" si="213"/>
        <v>0</v>
      </c>
      <c r="S446" s="44">
        <f t="shared" si="213"/>
        <v>0</v>
      </c>
      <c r="T446" s="44">
        <f t="shared" si="213"/>
        <v>0</v>
      </c>
      <c r="U446" s="44">
        <f t="shared" si="213"/>
        <v>0</v>
      </c>
      <c r="V446" s="44">
        <f t="shared" si="213"/>
        <v>0</v>
      </c>
      <c r="W446" s="38"/>
      <c r="X446" s="42">
        <v>0</v>
      </c>
    </row>
    <row r="447" spans="1:24" ht="12.75" customHeight="1">
      <c r="A447" s="38">
        <f t="shared" si="199"/>
        <v>406</v>
      </c>
      <c r="B447" s="59" t="s">
        <v>752</v>
      </c>
      <c r="C447" s="58" t="s">
        <v>796</v>
      </c>
      <c r="D447" s="58">
        <v>1970</v>
      </c>
      <c r="E447" s="61">
        <v>32.922</v>
      </c>
      <c r="F447" s="42"/>
      <c r="G447" s="44"/>
      <c r="H447" s="44"/>
      <c r="I447" s="44"/>
      <c r="J447" s="45"/>
      <c r="K447" s="44"/>
      <c r="L447" s="60">
        <v>0</v>
      </c>
      <c r="M447" s="60">
        <v>0</v>
      </c>
      <c r="N447" s="44">
        <f t="shared" si="214"/>
        <v>0</v>
      </c>
      <c r="O447" s="44">
        <f t="shared" si="208"/>
        <v>0</v>
      </c>
      <c r="P447" s="44">
        <f t="shared" si="208"/>
        <v>0</v>
      </c>
      <c r="Q447" s="44">
        <f t="shared" si="212"/>
        <v>0</v>
      </c>
      <c r="R447" s="44">
        <f t="shared" si="213"/>
        <v>0</v>
      </c>
      <c r="S447" s="44">
        <f t="shared" si="213"/>
        <v>0</v>
      </c>
      <c r="T447" s="44">
        <f t="shared" si="213"/>
        <v>0</v>
      </c>
      <c r="U447" s="44">
        <f t="shared" si="213"/>
        <v>0</v>
      </c>
      <c r="V447" s="44">
        <f t="shared" si="213"/>
        <v>0</v>
      </c>
      <c r="W447" s="38"/>
      <c r="X447" s="42">
        <v>0</v>
      </c>
    </row>
    <row r="448" spans="1:24" ht="25.5" customHeight="1">
      <c r="A448" s="38">
        <f t="shared" si="199"/>
        <v>407</v>
      </c>
      <c r="B448" s="58" t="s">
        <v>753</v>
      </c>
      <c r="C448" s="58" t="s">
        <v>800</v>
      </c>
      <c r="D448" s="58">
        <v>1991</v>
      </c>
      <c r="E448" s="61">
        <v>67.251</v>
      </c>
      <c r="F448" s="42"/>
      <c r="G448" s="44"/>
      <c r="H448" s="44"/>
      <c r="I448" s="44"/>
      <c r="J448" s="45"/>
      <c r="K448" s="44"/>
      <c r="L448" s="60">
        <v>62</v>
      </c>
      <c r="M448" s="60">
        <v>62</v>
      </c>
      <c r="N448" s="44">
        <f t="shared" si="214"/>
        <v>61.81400000000001</v>
      </c>
      <c r="O448" s="44">
        <f t="shared" si="208"/>
        <v>61.62855800000001</v>
      </c>
      <c r="P448" s="44">
        <f t="shared" si="208"/>
        <v>61.44367232600001</v>
      </c>
      <c r="Q448" s="44">
        <f t="shared" si="212"/>
        <v>61.44367232600001</v>
      </c>
      <c r="R448" s="44">
        <f t="shared" si="213"/>
        <v>61.25934130902201</v>
      </c>
      <c r="S448" s="44">
        <f t="shared" si="213"/>
        <v>61.07556328509495</v>
      </c>
      <c r="T448" s="44">
        <f t="shared" si="213"/>
        <v>60.89233659523967</v>
      </c>
      <c r="U448" s="44">
        <f t="shared" si="213"/>
        <v>60.709659585453956</v>
      </c>
      <c r="V448" s="44">
        <f t="shared" si="213"/>
        <v>60.52753060669759</v>
      </c>
      <c r="W448" s="38">
        <v>1</v>
      </c>
      <c r="X448" s="42">
        <v>0</v>
      </c>
    </row>
    <row r="449" spans="1:24" ht="27.75" customHeight="1">
      <c r="A449" s="38">
        <f t="shared" si="199"/>
        <v>408</v>
      </c>
      <c r="B449" s="58" t="s">
        <v>754</v>
      </c>
      <c r="C449" s="58" t="s">
        <v>801</v>
      </c>
      <c r="D449" s="58">
        <v>1991</v>
      </c>
      <c r="E449" s="61">
        <v>92.4</v>
      </c>
      <c r="F449" s="42"/>
      <c r="G449" s="44"/>
      <c r="H449" s="44"/>
      <c r="I449" s="44"/>
      <c r="J449" s="45"/>
      <c r="K449" s="44"/>
      <c r="L449" s="60">
        <v>86</v>
      </c>
      <c r="M449" s="60">
        <v>86</v>
      </c>
      <c r="N449" s="44">
        <f t="shared" si="214"/>
        <v>85.742</v>
      </c>
      <c r="O449" s="44">
        <f t="shared" si="208"/>
        <v>85.48477400000002</v>
      </c>
      <c r="P449" s="44">
        <f t="shared" si="208"/>
        <v>85.22831967800002</v>
      </c>
      <c r="Q449" s="44">
        <f t="shared" si="212"/>
        <v>85.22831967800002</v>
      </c>
      <c r="R449" s="44">
        <f t="shared" si="213"/>
        <v>84.97263471896602</v>
      </c>
      <c r="S449" s="44">
        <f t="shared" si="213"/>
        <v>84.71771681480912</v>
      </c>
      <c r="T449" s="44">
        <f t="shared" si="213"/>
        <v>84.4635636643647</v>
      </c>
      <c r="U449" s="44">
        <f t="shared" si="213"/>
        <v>84.21017297337161</v>
      </c>
      <c r="V449" s="44">
        <f t="shared" si="213"/>
        <v>83.9575424544515</v>
      </c>
      <c r="W449" s="38">
        <v>1</v>
      </c>
      <c r="X449" s="42">
        <v>162</v>
      </c>
    </row>
    <row r="450" spans="1:24" ht="25.5" customHeight="1">
      <c r="A450" s="38">
        <f t="shared" si="199"/>
        <v>409</v>
      </c>
      <c r="B450" s="59" t="s">
        <v>755</v>
      </c>
      <c r="C450" s="58" t="s">
        <v>802</v>
      </c>
      <c r="D450" s="58">
        <v>1980</v>
      </c>
      <c r="E450" s="61" t="s">
        <v>811</v>
      </c>
      <c r="F450" s="42"/>
      <c r="G450" s="44"/>
      <c r="H450" s="44"/>
      <c r="I450" s="44"/>
      <c r="J450" s="45"/>
      <c r="K450" s="44"/>
      <c r="L450" s="60">
        <v>0</v>
      </c>
      <c r="M450" s="60">
        <v>0</v>
      </c>
      <c r="N450" s="44">
        <f t="shared" si="214"/>
        <v>0</v>
      </c>
      <c r="O450" s="44">
        <f t="shared" si="208"/>
        <v>0</v>
      </c>
      <c r="P450" s="44">
        <f t="shared" si="208"/>
        <v>0</v>
      </c>
      <c r="Q450" s="44">
        <f t="shared" si="212"/>
        <v>0</v>
      </c>
      <c r="R450" s="44">
        <f t="shared" si="213"/>
        <v>0</v>
      </c>
      <c r="S450" s="44">
        <f t="shared" si="213"/>
        <v>0</v>
      </c>
      <c r="T450" s="44">
        <f t="shared" si="213"/>
        <v>0</v>
      </c>
      <c r="U450" s="44">
        <f t="shared" si="213"/>
        <v>0</v>
      </c>
      <c r="V450" s="44">
        <f t="shared" si="213"/>
        <v>0</v>
      </c>
      <c r="W450" s="38"/>
      <c r="X450" s="42">
        <v>0</v>
      </c>
    </row>
    <row r="451" spans="1:24" ht="29.25" customHeight="1">
      <c r="A451" s="38">
        <f t="shared" si="199"/>
        <v>410</v>
      </c>
      <c r="B451" s="59" t="s">
        <v>756</v>
      </c>
      <c r="C451" s="58" t="s">
        <v>802</v>
      </c>
      <c r="D451" s="58">
        <v>1981</v>
      </c>
      <c r="E451" s="61" t="s">
        <v>811</v>
      </c>
      <c r="F451" s="42"/>
      <c r="G451" s="44"/>
      <c r="H451" s="44"/>
      <c r="I451" s="44"/>
      <c r="J451" s="45"/>
      <c r="K451" s="44"/>
      <c r="L451" s="60">
        <v>0</v>
      </c>
      <c r="M451" s="60">
        <v>0</v>
      </c>
      <c r="N451" s="44">
        <f t="shared" si="214"/>
        <v>0</v>
      </c>
      <c r="O451" s="44">
        <f t="shared" si="208"/>
        <v>0</v>
      </c>
      <c r="P451" s="44">
        <f t="shared" si="208"/>
        <v>0</v>
      </c>
      <c r="Q451" s="44">
        <f t="shared" si="212"/>
        <v>0</v>
      </c>
      <c r="R451" s="44">
        <f t="shared" si="213"/>
        <v>0</v>
      </c>
      <c r="S451" s="44">
        <f t="shared" si="213"/>
        <v>0</v>
      </c>
      <c r="T451" s="44">
        <f t="shared" si="213"/>
        <v>0</v>
      </c>
      <c r="U451" s="44">
        <f t="shared" si="213"/>
        <v>0</v>
      </c>
      <c r="V451" s="44">
        <f t="shared" si="213"/>
        <v>0</v>
      </c>
      <c r="W451" s="38"/>
      <c r="X451" s="42">
        <v>0</v>
      </c>
    </row>
    <row r="452" spans="1:24" ht="24" customHeight="1">
      <c r="A452" s="38">
        <f t="shared" si="199"/>
        <v>411</v>
      </c>
      <c r="B452" s="59" t="s">
        <v>757</v>
      </c>
      <c r="C452" s="58" t="s">
        <v>803</v>
      </c>
      <c r="D452" s="58">
        <v>1993</v>
      </c>
      <c r="E452" s="61" t="s">
        <v>811</v>
      </c>
      <c r="F452" s="42"/>
      <c r="G452" s="44"/>
      <c r="H452" s="44"/>
      <c r="I452" s="44"/>
      <c r="J452" s="45"/>
      <c r="K452" s="44"/>
      <c r="L452" s="60">
        <v>0</v>
      </c>
      <c r="M452" s="60">
        <v>0</v>
      </c>
      <c r="N452" s="44">
        <f t="shared" si="214"/>
        <v>0</v>
      </c>
      <c r="O452" s="44">
        <f t="shared" si="208"/>
        <v>0</v>
      </c>
      <c r="P452" s="44">
        <f t="shared" si="208"/>
        <v>0</v>
      </c>
      <c r="Q452" s="44">
        <f t="shared" si="212"/>
        <v>0</v>
      </c>
      <c r="R452" s="44">
        <f t="shared" si="213"/>
        <v>0</v>
      </c>
      <c r="S452" s="44">
        <f t="shared" si="213"/>
        <v>0</v>
      </c>
      <c r="T452" s="44">
        <f t="shared" si="213"/>
        <v>0</v>
      </c>
      <c r="U452" s="44">
        <f t="shared" si="213"/>
        <v>0</v>
      </c>
      <c r="V452" s="44">
        <f t="shared" si="213"/>
        <v>0</v>
      </c>
      <c r="W452" s="38"/>
      <c r="X452" s="42">
        <v>0</v>
      </c>
    </row>
    <row r="453" spans="1:24" ht="24" customHeight="1">
      <c r="A453" s="38">
        <f t="shared" si="199"/>
        <v>412</v>
      </c>
      <c r="B453" s="59" t="s">
        <v>758</v>
      </c>
      <c r="C453" s="58" t="s">
        <v>804</v>
      </c>
      <c r="D453" s="58">
        <v>2004</v>
      </c>
      <c r="E453" s="61">
        <v>487.746</v>
      </c>
      <c r="F453" s="42"/>
      <c r="G453" s="44"/>
      <c r="H453" s="44"/>
      <c r="I453" s="44"/>
      <c r="J453" s="45"/>
      <c r="K453" s="44"/>
      <c r="L453" s="60">
        <v>0</v>
      </c>
      <c r="M453" s="60">
        <v>0</v>
      </c>
      <c r="N453" s="44">
        <f t="shared" si="214"/>
        <v>0</v>
      </c>
      <c r="O453" s="44">
        <f t="shared" si="208"/>
        <v>0</v>
      </c>
      <c r="P453" s="44">
        <f t="shared" si="208"/>
        <v>0</v>
      </c>
      <c r="Q453" s="44">
        <f t="shared" si="212"/>
        <v>0</v>
      </c>
      <c r="R453" s="44">
        <f t="shared" si="213"/>
        <v>0</v>
      </c>
      <c r="S453" s="44">
        <f t="shared" si="213"/>
        <v>0</v>
      </c>
      <c r="T453" s="44">
        <f t="shared" si="213"/>
        <v>0</v>
      </c>
      <c r="U453" s="44">
        <f t="shared" si="213"/>
        <v>0</v>
      </c>
      <c r="V453" s="44">
        <f t="shared" si="213"/>
        <v>0</v>
      </c>
      <c r="W453" s="38"/>
      <c r="X453" s="42">
        <v>0</v>
      </c>
    </row>
    <row r="454" spans="1:24" ht="26.25" customHeight="1">
      <c r="A454" s="38">
        <f t="shared" si="199"/>
        <v>413</v>
      </c>
      <c r="B454" s="59" t="s">
        <v>759</v>
      </c>
      <c r="C454" s="58" t="s">
        <v>805</v>
      </c>
      <c r="D454" s="58">
        <v>1964</v>
      </c>
      <c r="E454" s="61" t="s">
        <v>811</v>
      </c>
      <c r="F454" s="42"/>
      <c r="G454" s="44"/>
      <c r="H454" s="44"/>
      <c r="I454" s="44"/>
      <c r="J454" s="45"/>
      <c r="K454" s="44"/>
      <c r="L454" s="60">
        <v>0</v>
      </c>
      <c r="M454" s="60">
        <v>0</v>
      </c>
      <c r="N454" s="44">
        <f t="shared" si="214"/>
        <v>0</v>
      </c>
      <c r="O454" s="44">
        <f t="shared" si="208"/>
        <v>0</v>
      </c>
      <c r="P454" s="44">
        <f t="shared" si="208"/>
        <v>0</v>
      </c>
      <c r="Q454" s="44">
        <f t="shared" si="212"/>
        <v>0</v>
      </c>
      <c r="R454" s="44">
        <f t="shared" si="213"/>
        <v>0</v>
      </c>
      <c r="S454" s="44">
        <f t="shared" si="213"/>
        <v>0</v>
      </c>
      <c r="T454" s="44">
        <f t="shared" si="213"/>
        <v>0</v>
      </c>
      <c r="U454" s="44">
        <f t="shared" si="213"/>
        <v>0</v>
      </c>
      <c r="V454" s="44">
        <f t="shared" si="213"/>
        <v>0</v>
      </c>
      <c r="W454" s="38"/>
      <c r="X454" s="42">
        <v>0</v>
      </c>
    </row>
    <row r="455" spans="1:24" ht="25.5" customHeight="1">
      <c r="A455" s="38">
        <f t="shared" si="199"/>
        <v>414</v>
      </c>
      <c r="B455" s="59" t="s">
        <v>760</v>
      </c>
      <c r="C455" s="58" t="s">
        <v>806</v>
      </c>
      <c r="D455" s="58">
        <v>1993</v>
      </c>
      <c r="E455" s="61" t="s">
        <v>811</v>
      </c>
      <c r="F455" s="42"/>
      <c r="G455" s="44"/>
      <c r="H455" s="44"/>
      <c r="I455" s="44"/>
      <c r="J455" s="45"/>
      <c r="K455" s="44"/>
      <c r="L455" s="60">
        <v>0</v>
      </c>
      <c r="M455" s="60">
        <v>0</v>
      </c>
      <c r="N455" s="44">
        <f t="shared" si="214"/>
        <v>0</v>
      </c>
      <c r="O455" s="44">
        <f t="shared" si="208"/>
        <v>0</v>
      </c>
      <c r="P455" s="44">
        <f t="shared" si="208"/>
        <v>0</v>
      </c>
      <c r="Q455" s="44">
        <f t="shared" si="212"/>
        <v>0</v>
      </c>
      <c r="R455" s="44">
        <f t="shared" si="213"/>
        <v>0</v>
      </c>
      <c r="S455" s="44">
        <f t="shared" si="213"/>
        <v>0</v>
      </c>
      <c r="T455" s="44">
        <f t="shared" si="213"/>
        <v>0</v>
      </c>
      <c r="U455" s="44">
        <f t="shared" si="213"/>
        <v>0</v>
      </c>
      <c r="V455" s="44">
        <f t="shared" si="213"/>
        <v>0</v>
      </c>
      <c r="W455" s="38"/>
      <c r="X455" s="42">
        <v>0</v>
      </c>
    </row>
    <row r="456" spans="1:24" ht="20.25" customHeight="1">
      <c r="A456" s="38">
        <f t="shared" si="199"/>
        <v>415</v>
      </c>
      <c r="B456" s="59" t="s">
        <v>761</v>
      </c>
      <c r="C456" s="58" t="s">
        <v>796</v>
      </c>
      <c r="D456" s="58">
        <v>2004</v>
      </c>
      <c r="E456" s="61">
        <v>271.97</v>
      </c>
      <c r="F456" s="42"/>
      <c r="G456" s="44"/>
      <c r="H456" s="44"/>
      <c r="I456" s="44"/>
      <c r="J456" s="45"/>
      <c r="K456" s="44"/>
      <c r="L456" s="61">
        <v>271.97</v>
      </c>
      <c r="M456" s="61">
        <v>271.97</v>
      </c>
      <c r="N456" s="44">
        <f t="shared" si="214"/>
        <v>271.15409000000005</v>
      </c>
      <c r="O456" s="44">
        <f aca="true" t="shared" si="215" ref="O456:P459">SUM(N456*99.7)/100</f>
        <v>270.34062773000005</v>
      </c>
      <c r="P456" s="44">
        <f t="shared" si="215"/>
        <v>269.52960584681006</v>
      </c>
      <c r="Q456" s="44">
        <f t="shared" si="212"/>
        <v>269.52960584681006</v>
      </c>
      <c r="R456" s="44">
        <f t="shared" si="213"/>
        <v>268.72101702926966</v>
      </c>
      <c r="S456" s="44">
        <f t="shared" si="213"/>
        <v>267.91485397818184</v>
      </c>
      <c r="T456" s="44">
        <f t="shared" si="213"/>
        <v>267.1111094162473</v>
      </c>
      <c r="U456" s="44">
        <f t="shared" si="213"/>
        <v>266.30977608799856</v>
      </c>
      <c r="V456" s="44">
        <f t="shared" si="213"/>
        <v>265.51084675973453</v>
      </c>
      <c r="W456" s="38"/>
      <c r="X456" s="42">
        <v>0</v>
      </c>
    </row>
    <row r="457" spans="1:24" ht="19.5" customHeight="1">
      <c r="A457" s="38">
        <f t="shared" si="199"/>
        <v>416</v>
      </c>
      <c r="B457" s="59" t="s">
        <v>762</v>
      </c>
      <c r="C457" s="58" t="s">
        <v>796</v>
      </c>
      <c r="D457" s="58">
        <v>2007</v>
      </c>
      <c r="E457" s="61">
        <v>333.935</v>
      </c>
      <c r="F457" s="42"/>
      <c r="G457" s="44"/>
      <c r="H457" s="44"/>
      <c r="I457" s="44"/>
      <c r="J457" s="45"/>
      <c r="K457" s="44"/>
      <c r="L457" s="61">
        <v>333.935</v>
      </c>
      <c r="M457" s="61">
        <v>333.935</v>
      </c>
      <c r="N457" s="44">
        <f t="shared" si="214"/>
        <v>332.93319499999996</v>
      </c>
      <c r="O457" s="44">
        <f t="shared" si="215"/>
        <v>331.934395415</v>
      </c>
      <c r="P457" s="44">
        <f t="shared" si="215"/>
        <v>330.938592228755</v>
      </c>
      <c r="Q457" s="44">
        <f t="shared" si="212"/>
        <v>330.938592228755</v>
      </c>
      <c r="R457" s="44">
        <f t="shared" si="213"/>
        <v>329.94577645206874</v>
      </c>
      <c r="S457" s="44">
        <f t="shared" si="213"/>
        <v>328.9559391227125</v>
      </c>
      <c r="T457" s="44">
        <f t="shared" si="213"/>
        <v>327.96907130534436</v>
      </c>
      <c r="U457" s="44">
        <f t="shared" si="213"/>
        <v>326.9851640914283</v>
      </c>
      <c r="V457" s="44">
        <f t="shared" si="213"/>
        <v>326.004208599154</v>
      </c>
      <c r="W457" s="38"/>
      <c r="X457" s="42">
        <v>0</v>
      </c>
    </row>
    <row r="458" spans="1:24" ht="24" hidden="1">
      <c r="A458" s="38">
        <f t="shared" si="199"/>
        <v>417</v>
      </c>
      <c r="B458" s="58" t="s">
        <v>713</v>
      </c>
      <c r="C458" s="58" t="s">
        <v>807</v>
      </c>
      <c r="D458" s="58">
        <v>1981</v>
      </c>
      <c r="E458" s="61" t="s">
        <v>811</v>
      </c>
      <c r="F458" s="42"/>
      <c r="G458" s="44"/>
      <c r="H458" s="44"/>
      <c r="I458" s="44"/>
      <c r="J458" s="45"/>
      <c r="K458" s="44"/>
      <c r="L458" s="60">
        <v>0</v>
      </c>
      <c r="M458" s="60">
        <v>0</v>
      </c>
      <c r="N458" s="44">
        <f t="shared" si="214"/>
        <v>0</v>
      </c>
      <c r="O458" s="44">
        <f t="shared" si="215"/>
        <v>0</v>
      </c>
      <c r="P458" s="44">
        <f t="shared" si="215"/>
        <v>0</v>
      </c>
      <c r="Q458" s="44">
        <f t="shared" si="212"/>
        <v>0</v>
      </c>
      <c r="R458" s="44">
        <f t="shared" si="213"/>
        <v>0</v>
      </c>
      <c r="S458" s="44">
        <f t="shared" si="213"/>
        <v>0</v>
      </c>
      <c r="T458" s="44">
        <f t="shared" si="213"/>
        <v>0</v>
      </c>
      <c r="U458" s="44">
        <f t="shared" si="213"/>
        <v>0</v>
      </c>
      <c r="V458" s="44">
        <f t="shared" si="213"/>
        <v>0</v>
      </c>
      <c r="W458" s="38"/>
      <c r="X458" s="42">
        <v>0</v>
      </c>
    </row>
    <row r="459" spans="1:24" ht="24">
      <c r="A459" s="38">
        <f t="shared" si="199"/>
        <v>418</v>
      </c>
      <c r="B459" s="58" t="s">
        <v>695</v>
      </c>
      <c r="C459" s="58" t="s">
        <v>808</v>
      </c>
      <c r="D459" s="58">
        <v>1994</v>
      </c>
      <c r="E459" s="61">
        <v>57.293</v>
      </c>
      <c r="F459" s="42"/>
      <c r="G459" s="44"/>
      <c r="H459" s="44"/>
      <c r="I459" s="44"/>
      <c r="J459" s="45"/>
      <c r="K459" s="44"/>
      <c r="L459" s="60">
        <v>0</v>
      </c>
      <c r="M459" s="60">
        <v>0</v>
      </c>
      <c r="N459" s="44">
        <f t="shared" si="214"/>
        <v>0</v>
      </c>
      <c r="O459" s="44">
        <f t="shared" si="215"/>
        <v>0</v>
      </c>
      <c r="P459" s="44">
        <f t="shared" si="215"/>
        <v>0</v>
      </c>
      <c r="Q459" s="44">
        <f t="shared" si="212"/>
        <v>0</v>
      </c>
      <c r="R459" s="44">
        <f t="shared" si="213"/>
        <v>0</v>
      </c>
      <c r="S459" s="44">
        <f t="shared" si="213"/>
        <v>0</v>
      </c>
      <c r="T459" s="44">
        <f t="shared" si="213"/>
        <v>0</v>
      </c>
      <c r="U459" s="44">
        <f t="shared" si="213"/>
        <v>0</v>
      </c>
      <c r="V459" s="44">
        <f t="shared" si="213"/>
        <v>0</v>
      </c>
      <c r="W459" s="38">
        <v>1</v>
      </c>
      <c r="X459" s="42">
        <v>300</v>
      </c>
    </row>
    <row r="460" spans="1:24" ht="27" customHeight="1">
      <c r="A460" s="38">
        <f t="shared" si="199"/>
        <v>419</v>
      </c>
      <c r="B460" s="58" t="s">
        <v>696</v>
      </c>
      <c r="C460" s="58" t="s">
        <v>809</v>
      </c>
      <c r="D460" s="58">
        <v>1998</v>
      </c>
      <c r="E460" s="61">
        <v>82.599</v>
      </c>
      <c r="F460" s="42"/>
      <c r="G460" s="44"/>
      <c r="H460" s="44"/>
      <c r="I460" s="44"/>
      <c r="J460" s="45"/>
      <c r="K460" s="44"/>
      <c r="L460" s="60">
        <v>0</v>
      </c>
      <c r="M460" s="60">
        <v>0</v>
      </c>
      <c r="N460" s="44">
        <f>SUM(M460*99.7)/100</f>
        <v>0</v>
      </c>
      <c r="O460" s="44">
        <f>SUM(N460*99.7)/100</f>
        <v>0</v>
      </c>
      <c r="P460" s="44">
        <f aca="true" t="shared" si="216" ref="P460:P514">SUM(O460*99.7)/100</f>
        <v>0</v>
      </c>
      <c r="Q460" s="44">
        <f t="shared" si="212"/>
        <v>0</v>
      </c>
      <c r="R460" s="44">
        <f t="shared" si="213"/>
        <v>0</v>
      </c>
      <c r="S460" s="44">
        <f t="shared" si="213"/>
        <v>0</v>
      </c>
      <c r="T460" s="44">
        <f t="shared" si="213"/>
        <v>0</v>
      </c>
      <c r="U460" s="44">
        <f t="shared" si="213"/>
        <v>0</v>
      </c>
      <c r="V460" s="44">
        <f t="shared" si="213"/>
        <v>0</v>
      </c>
      <c r="W460" s="38">
        <v>1</v>
      </c>
      <c r="X460" s="42">
        <v>90</v>
      </c>
    </row>
    <row r="461" spans="1:24" ht="24">
      <c r="A461" s="38">
        <f t="shared" si="199"/>
        <v>420</v>
      </c>
      <c r="B461" s="58" t="s">
        <v>763</v>
      </c>
      <c r="C461" s="58" t="s">
        <v>810</v>
      </c>
      <c r="D461" s="58">
        <v>1988</v>
      </c>
      <c r="E461" s="61" t="s">
        <v>811</v>
      </c>
      <c r="F461" s="42"/>
      <c r="G461" s="44"/>
      <c r="H461" s="44"/>
      <c r="I461" s="44"/>
      <c r="J461" s="45"/>
      <c r="K461" s="44"/>
      <c r="L461" s="60">
        <v>0</v>
      </c>
      <c r="M461" s="60">
        <v>0</v>
      </c>
      <c r="N461" s="44">
        <f>SUM(M461*99.7)/100</f>
        <v>0</v>
      </c>
      <c r="O461" s="44">
        <f>SUM(N461*99.7)/100</f>
        <v>0</v>
      </c>
      <c r="P461" s="44">
        <f t="shared" si="216"/>
        <v>0</v>
      </c>
      <c r="Q461" s="44">
        <f t="shared" si="212"/>
        <v>0</v>
      </c>
      <c r="R461" s="44">
        <f t="shared" si="213"/>
        <v>0</v>
      </c>
      <c r="S461" s="44">
        <f t="shared" si="213"/>
        <v>0</v>
      </c>
      <c r="T461" s="44">
        <f t="shared" si="213"/>
        <v>0</v>
      </c>
      <c r="U461" s="44">
        <f t="shared" si="213"/>
        <v>0</v>
      </c>
      <c r="V461" s="44">
        <f t="shared" si="213"/>
        <v>0</v>
      </c>
      <c r="W461" s="38"/>
      <c r="X461" s="42">
        <v>0</v>
      </c>
    </row>
    <row r="462" spans="1:24" ht="12.75" customHeight="1">
      <c r="A462" s="38"/>
      <c r="B462" s="49" t="s">
        <v>697</v>
      </c>
      <c r="C462" s="41"/>
      <c r="D462" s="38"/>
      <c r="E462" s="42"/>
      <c r="F462" s="42"/>
      <c r="G462" s="44">
        <f>(F462*98)/100</f>
        <v>0</v>
      </c>
      <c r="H462" s="44"/>
      <c r="I462" s="44"/>
      <c r="J462" s="45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38"/>
      <c r="X462" s="42"/>
    </row>
    <row r="463" spans="1:24" ht="12.75">
      <c r="A463" s="38">
        <v>421</v>
      </c>
      <c r="B463" s="41" t="s">
        <v>692</v>
      </c>
      <c r="C463" s="41" t="s">
        <v>105</v>
      </c>
      <c r="D463" s="38">
        <v>1985</v>
      </c>
      <c r="E463" s="42">
        <v>90</v>
      </c>
      <c r="F463" s="42">
        <v>70</v>
      </c>
      <c r="G463" s="44">
        <f>(F463*98)/100</f>
        <v>68.6</v>
      </c>
      <c r="H463" s="44">
        <f aca="true" t="shared" si="217" ref="H463:I470">(G463*99)/100</f>
        <v>67.914</v>
      </c>
      <c r="I463" s="44">
        <f t="shared" si="217"/>
        <v>67.23486</v>
      </c>
      <c r="J463" s="45">
        <f>(I463*99.5)/100</f>
        <v>66.8986857</v>
      </c>
      <c r="K463" s="44">
        <f>(J463*99.7)/100</f>
        <v>66.6979896429</v>
      </c>
      <c r="L463" s="44">
        <v>65</v>
      </c>
      <c r="M463" s="44">
        <v>65</v>
      </c>
      <c r="N463" s="44">
        <f aca="true" t="shared" si="218" ref="N463:N492">SUM(M463*99.7)/100</f>
        <v>64.805</v>
      </c>
      <c r="O463" s="44">
        <f aca="true" t="shared" si="219" ref="O463:O514">SUM(N463*99.7)/100</f>
        <v>64.61058500000001</v>
      </c>
      <c r="P463" s="44">
        <f t="shared" si="216"/>
        <v>64.41675324500002</v>
      </c>
      <c r="Q463" s="44">
        <f t="shared" si="212"/>
        <v>64.41675324500002</v>
      </c>
      <c r="R463" s="44">
        <f t="shared" si="213"/>
        <v>64.22350298526503</v>
      </c>
      <c r="S463" s="44">
        <f aca="true" t="shared" si="220" ref="S463:V514">(R463*99.7)/100</f>
        <v>64.03083247630923</v>
      </c>
      <c r="T463" s="44">
        <f t="shared" si="220"/>
        <v>63.838739978880305</v>
      </c>
      <c r="U463" s="44">
        <f t="shared" si="213"/>
        <v>63.64722375894367</v>
      </c>
      <c r="V463" s="44">
        <f t="shared" si="213"/>
        <v>63.45628208766684</v>
      </c>
      <c r="W463" s="38">
        <v>1</v>
      </c>
      <c r="X463" s="42">
        <v>500</v>
      </c>
    </row>
    <row r="464" spans="1:24" ht="12.75">
      <c r="A464" s="38">
        <f t="shared" si="199"/>
        <v>422</v>
      </c>
      <c r="B464" s="41" t="s">
        <v>698</v>
      </c>
      <c r="C464" s="41" t="s">
        <v>105</v>
      </c>
      <c r="D464" s="38">
        <v>1985</v>
      </c>
      <c r="E464" s="42">
        <v>645</v>
      </c>
      <c r="F464" s="42">
        <v>256</v>
      </c>
      <c r="G464" s="44">
        <f aca="true" t="shared" si="221" ref="G464:G516">(F464*98)/100</f>
        <v>250.88</v>
      </c>
      <c r="H464" s="44">
        <f t="shared" si="217"/>
        <v>248.3712</v>
      </c>
      <c r="I464" s="44">
        <f t="shared" si="217"/>
        <v>245.88748799999996</v>
      </c>
      <c r="J464" s="45">
        <f aca="true" t="shared" si="222" ref="J464:J514">(I464*99.5)/100</f>
        <v>244.65805055999996</v>
      </c>
      <c r="K464" s="44">
        <f aca="true" t="shared" si="223" ref="K464:K514">(J464*99.7)/100</f>
        <v>243.92407640831996</v>
      </c>
      <c r="L464" s="44">
        <v>223</v>
      </c>
      <c r="M464" s="44">
        <v>223</v>
      </c>
      <c r="N464" s="44">
        <f t="shared" si="218"/>
        <v>222.33100000000002</v>
      </c>
      <c r="O464" s="44">
        <f t="shared" si="219"/>
        <v>221.66400700000003</v>
      </c>
      <c r="P464" s="44">
        <f t="shared" si="216"/>
        <v>220.999014979</v>
      </c>
      <c r="Q464" s="44">
        <f t="shared" si="212"/>
        <v>220.999014979</v>
      </c>
      <c r="R464" s="44">
        <f t="shared" si="213"/>
        <v>220.33601793406302</v>
      </c>
      <c r="S464" s="44">
        <f t="shared" si="220"/>
        <v>219.67500988026083</v>
      </c>
      <c r="T464" s="44">
        <f t="shared" si="220"/>
        <v>219.01598485062004</v>
      </c>
      <c r="U464" s="44">
        <f t="shared" si="213"/>
        <v>218.3589368960682</v>
      </c>
      <c r="V464" s="44">
        <f t="shared" si="213"/>
        <v>217.70386008538</v>
      </c>
      <c r="W464" s="38">
        <v>1</v>
      </c>
      <c r="X464" s="42">
        <v>150</v>
      </c>
    </row>
    <row r="465" spans="1:24" ht="12.75">
      <c r="A465" s="38">
        <f t="shared" si="199"/>
        <v>423</v>
      </c>
      <c r="B465" s="41" t="s">
        <v>698</v>
      </c>
      <c r="C465" s="41" t="s">
        <v>150</v>
      </c>
      <c r="D465" s="38">
        <v>1985</v>
      </c>
      <c r="E465" s="42">
        <v>137</v>
      </c>
      <c r="F465" s="42">
        <v>123</v>
      </c>
      <c r="G465" s="44">
        <f t="shared" si="221"/>
        <v>120.54</v>
      </c>
      <c r="H465" s="44">
        <f t="shared" si="217"/>
        <v>119.33460000000001</v>
      </c>
      <c r="I465" s="44">
        <f t="shared" si="217"/>
        <v>118.141254</v>
      </c>
      <c r="J465" s="45">
        <f t="shared" si="222"/>
        <v>117.55054773</v>
      </c>
      <c r="K465" s="44">
        <f t="shared" si="223"/>
        <v>117.19789608681002</v>
      </c>
      <c r="L465" s="44">
        <f>SUM(K465*99.7)/100</f>
        <v>116.8463023985496</v>
      </c>
      <c r="M465" s="44">
        <f>SUM(L465*99.7)/100</f>
        <v>116.49576349135396</v>
      </c>
      <c r="N465" s="44">
        <f t="shared" si="218"/>
        <v>116.1462762008799</v>
      </c>
      <c r="O465" s="44">
        <f t="shared" si="219"/>
        <v>115.79783737227726</v>
      </c>
      <c r="P465" s="44">
        <f t="shared" si="216"/>
        <v>115.45044386016043</v>
      </c>
      <c r="Q465" s="44">
        <f t="shared" si="212"/>
        <v>115.45044386016043</v>
      </c>
      <c r="R465" s="44">
        <f t="shared" si="213"/>
        <v>115.10409252857995</v>
      </c>
      <c r="S465" s="44">
        <f t="shared" si="220"/>
        <v>114.75878025099422</v>
      </c>
      <c r="T465" s="44">
        <f t="shared" si="220"/>
        <v>114.41450391024124</v>
      </c>
      <c r="U465" s="44">
        <f t="shared" si="213"/>
        <v>114.07126039851052</v>
      </c>
      <c r="V465" s="44">
        <f t="shared" si="213"/>
        <v>113.72904661731499</v>
      </c>
      <c r="W465" s="38">
        <v>1</v>
      </c>
      <c r="X465" s="42">
        <v>100</v>
      </c>
    </row>
    <row r="466" spans="1:24" ht="12.75">
      <c r="A466" s="38">
        <f t="shared" si="199"/>
        <v>424</v>
      </c>
      <c r="B466" s="41" t="s">
        <v>698</v>
      </c>
      <c r="C466" s="41" t="s">
        <v>269</v>
      </c>
      <c r="D466" s="38">
        <v>1985</v>
      </c>
      <c r="E466" s="42">
        <v>79</v>
      </c>
      <c r="F466" s="42">
        <v>61</v>
      </c>
      <c r="G466" s="44">
        <f t="shared" si="221"/>
        <v>59.78</v>
      </c>
      <c r="H466" s="44">
        <f t="shared" si="217"/>
        <v>59.1822</v>
      </c>
      <c r="I466" s="44">
        <f t="shared" si="217"/>
        <v>58.590378</v>
      </c>
      <c r="J466" s="45">
        <f t="shared" si="222"/>
        <v>58.297426109999996</v>
      </c>
      <c r="K466" s="44">
        <f t="shared" si="223"/>
        <v>58.12253383167</v>
      </c>
      <c r="L466" s="44">
        <v>57</v>
      </c>
      <c r="M466" s="44">
        <v>57</v>
      </c>
      <c r="N466" s="44">
        <f t="shared" si="218"/>
        <v>56.82900000000001</v>
      </c>
      <c r="O466" s="44">
        <f t="shared" si="219"/>
        <v>56.65851300000001</v>
      </c>
      <c r="P466" s="44">
        <f t="shared" si="216"/>
        <v>56.488537461000014</v>
      </c>
      <c r="Q466" s="44">
        <f t="shared" si="212"/>
        <v>56.488537461000014</v>
      </c>
      <c r="R466" s="44">
        <f t="shared" si="213"/>
        <v>56.319071848617014</v>
      </c>
      <c r="S466" s="44">
        <f t="shared" si="220"/>
        <v>56.15011463307116</v>
      </c>
      <c r="T466" s="44">
        <f t="shared" si="220"/>
        <v>55.98166428917195</v>
      </c>
      <c r="U466" s="44">
        <f t="shared" si="213"/>
        <v>55.813719296304434</v>
      </c>
      <c r="V466" s="44">
        <f t="shared" si="213"/>
        <v>55.64627813841552</v>
      </c>
      <c r="W466" s="38">
        <v>2</v>
      </c>
      <c r="X466" s="42">
        <v>351</v>
      </c>
    </row>
    <row r="467" spans="1:24" ht="12.75">
      <c r="A467" s="38">
        <f t="shared" si="199"/>
        <v>425</v>
      </c>
      <c r="B467" s="41" t="s">
        <v>699</v>
      </c>
      <c r="C467" s="41" t="s">
        <v>110</v>
      </c>
      <c r="D467" s="38">
        <v>1968</v>
      </c>
      <c r="E467" s="42">
        <v>125</v>
      </c>
      <c r="F467" s="42">
        <v>56</v>
      </c>
      <c r="G467" s="44">
        <f t="shared" si="221"/>
        <v>54.88</v>
      </c>
      <c r="H467" s="44">
        <f t="shared" si="217"/>
        <v>54.331199999999995</v>
      </c>
      <c r="I467" s="44">
        <f t="shared" si="217"/>
        <v>53.787887999999995</v>
      </c>
      <c r="J467" s="45">
        <f t="shared" si="222"/>
        <v>53.51894856</v>
      </c>
      <c r="K467" s="44">
        <f t="shared" si="223"/>
        <v>53.35839171431999</v>
      </c>
      <c r="L467" s="44">
        <v>50</v>
      </c>
      <c r="M467" s="44">
        <v>50</v>
      </c>
      <c r="N467" s="44">
        <f t="shared" si="218"/>
        <v>49.85</v>
      </c>
      <c r="O467" s="44">
        <f t="shared" si="219"/>
        <v>49.700450000000004</v>
      </c>
      <c r="P467" s="44">
        <f t="shared" si="216"/>
        <v>49.55134865000001</v>
      </c>
      <c r="Q467" s="44">
        <f t="shared" si="212"/>
        <v>49.55134865000001</v>
      </c>
      <c r="R467" s="44">
        <f t="shared" si="213"/>
        <v>49.40269460405001</v>
      </c>
      <c r="S467" s="44">
        <f t="shared" si="220"/>
        <v>49.25448652023786</v>
      </c>
      <c r="T467" s="44">
        <f t="shared" si="220"/>
        <v>49.10672306067715</v>
      </c>
      <c r="U467" s="44">
        <f t="shared" si="213"/>
        <v>48.95940289149512</v>
      </c>
      <c r="V467" s="44">
        <f t="shared" si="213"/>
        <v>48.81252468282063</v>
      </c>
      <c r="W467" s="38">
        <v>1</v>
      </c>
      <c r="X467" s="42">
        <v>100</v>
      </c>
    </row>
    <row r="468" spans="1:24" ht="12.75">
      <c r="A468" s="38">
        <f t="shared" si="199"/>
        <v>426</v>
      </c>
      <c r="B468" s="41" t="s">
        <v>144</v>
      </c>
      <c r="C468" s="41" t="s">
        <v>105</v>
      </c>
      <c r="D468" s="38">
        <v>1989</v>
      </c>
      <c r="E468" s="42">
        <v>171</v>
      </c>
      <c r="F468" s="42">
        <v>138</v>
      </c>
      <c r="G468" s="44">
        <f t="shared" si="221"/>
        <v>135.24</v>
      </c>
      <c r="H468" s="44">
        <f t="shared" si="217"/>
        <v>133.8876</v>
      </c>
      <c r="I468" s="44">
        <f t="shared" si="217"/>
        <v>132.548724</v>
      </c>
      <c r="J468" s="45">
        <f t="shared" si="222"/>
        <v>131.88598038</v>
      </c>
      <c r="K468" s="44">
        <f t="shared" si="223"/>
        <v>131.49032243886</v>
      </c>
      <c r="L468" s="44">
        <v>129</v>
      </c>
      <c r="M468" s="44">
        <v>129</v>
      </c>
      <c r="N468" s="44">
        <f t="shared" si="218"/>
        <v>128.613</v>
      </c>
      <c r="O468" s="44">
        <f t="shared" si="219"/>
        <v>128.227161</v>
      </c>
      <c r="P468" s="44">
        <f t="shared" si="216"/>
        <v>127.84247951699999</v>
      </c>
      <c r="Q468" s="44">
        <f t="shared" si="212"/>
        <v>127.84247951699999</v>
      </c>
      <c r="R468" s="44">
        <f t="shared" si="213"/>
        <v>127.45895207844899</v>
      </c>
      <c r="S468" s="44">
        <f t="shared" si="220"/>
        <v>127.07657522221365</v>
      </c>
      <c r="T468" s="44">
        <f t="shared" si="220"/>
        <v>126.69534549654702</v>
      </c>
      <c r="U468" s="44">
        <f t="shared" si="213"/>
        <v>126.31525946005739</v>
      </c>
      <c r="V468" s="44">
        <f t="shared" si="213"/>
        <v>125.93631368167722</v>
      </c>
      <c r="W468" s="38">
        <v>1</v>
      </c>
      <c r="X468" s="42">
        <v>150</v>
      </c>
    </row>
    <row r="469" spans="1:24" ht="12.75">
      <c r="A469" s="38">
        <f t="shared" si="199"/>
        <v>427</v>
      </c>
      <c r="B469" s="41" t="s">
        <v>700</v>
      </c>
      <c r="C469" s="41" t="s">
        <v>105</v>
      </c>
      <c r="D469" s="38">
        <v>1995</v>
      </c>
      <c r="E469" s="42">
        <v>33</v>
      </c>
      <c r="F469" s="42">
        <v>27</v>
      </c>
      <c r="G469" s="44">
        <f t="shared" si="221"/>
        <v>26.46</v>
      </c>
      <c r="H469" s="44">
        <f t="shared" si="217"/>
        <v>26.1954</v>
      </c>
      <c r="I469" s="44">
        <f t="shared" si="217"/>
        <v>25.933446</v>
      </c>
      <c r="J469" s="45">
        <f t="shared" si="222"/>
        <v>25.803778769999997</v>
      </c>
      <c r="K469" s="44">
        <f t="shared" si="223"/>
        <v>25.726367433689997</v>
      </c>
      <c r="L469" s="44">
        <f>SUM(K469*99.7)/100</f>
        <v>25.649188331388928</v>
      </c>
      <c r="M469" s="44">
        <f>SUM(L469*99.7)/100</f>
        <v>25.57224076639476</v>
      </c>
      <c r="N469" s="44">
        <f t="shared" si="218"/>
        <v>25.49552404409558</v>
      </c>
      <c r="O469" s="44">
        <f t="shared" si="219"/>
        <v>25.419037471963293</v>
      </c>
      <c r="P469" s="44">
        <f t="shared" si="216"/>
        <v>25.342780359547405</v>
      </c>
      <c r="Q469" s="44">
        <f t="shared" si="212"/>
        <v>25.342780359547405</v>
      </c>
      <c r="R469" s="44">
        <f t="shared" si="213"/>
        <v>25.266752018468765</v>
      </c>
      <c r="S469" s="44">
        <f t="shared" si="220"/>
        <v>25.19095176241336</v>
      </c>
      <c r="T469" s="44">
        <f t="shared" si="220"/>
        <v>25.115378907126118</v>
      </c>
      <c r="U469" s="44">
        <f t="shared" si="213"/>
        <v>25.040032770404743</v>
      </c>
      <c r="V469" s="44">
        <f t="shared" si="213"/>
        <v>24.96491267209353</v>
      </c>
      <c r="W469" s="38">
        <v>1</v>
      </c>
      <c r="X469" s="42">
        <v>16</v>
      </c>
    </row>
    <row r="470" spans="1:24" ht="12.75">
      <c r="A470" s="38">
        <f aca="true" t="shared" si="224" ref="A470:A510">SUM(A469+1)</f>
        <v>428</v>
      </c>
      <c r="B470" s="41" t="s">
        <v>698</v>
      </c>
      <c r="C470" s="41" t="s">
        <v>150</v>
      </c>
      <c r="D470" s="38">
        <v>1983</v>
      </c>
      <c r="E470" s="42">
        <v>366</v>
      </c>
      <c r="F470" s="42">
        <v>199</v>
      </c>
      <c r="G470" s="44">
        <f t="shared" si="221"/>
        <v>195.02</v>
      </c>
      <c r="H470" s="44">
        <f t="shared" si="217"/>
        <v>193.0698</v>
      </c>
      <c r="I470" s="44">
        <f t="shared" si="217"/>
        <v>191.13910199999998</v>
      </c>
      <c r="J470" s="45">
        <f t="shared" si="222"/>
        <v>190.18340648999998</v>
      </c>
      <c r="K470" s="44">
        <f t="shared" si="223"/>
        <v>189.61285627053</v>
      </c>
      <c r="L470" s="44">
        <v>171</v>
      </c>
      <c r="M470" s="44">
        <v>171</v>
      </c>
      <c r="N470" s="44">
        <f t="shared" si="218"/>
        <v>170.487</v>
      </c>
      <c r="O470" s="44">
        <f t="shared" si="219"/>
        <v>169.975539</v>
      </c>
      <c r="P470" s="44">
        <f t="shared" si="216"/>
        <v>169.465612383</v>
      </c>
      <c r="Q470" s="44">
        <f t="shared" si="212"/>
        <v>169.465612383</v>
      </c>
      <c r="R470" s="44">
        <f t="shared" si="213"/>
        <v>168.957215545851</v>
      </c>
      <c r="S470" s="44">
        <f t="shared" si="220"/>
        <v>168.45034389921344</v>
      </c>
      <c r="T470" s="44">
        <f t="shared" si="220"/>
        <v>167.9449928675158</v>
      </c>
      <c r="U470" s="44">
        <f t="shared" si="213"/>
        <v>167.44115788891327</v>
      </c>
      <c r="V470" s="44">
        <f t="shared" si="213"/>
        <v>166.93883441524653</v>
      </c>
      <c r="W470" s="38">
        <v>2</v>
      </c>
      <c r="X470" s="42">
        <v>230</v>
      </c>
    </row>
    <row r="471" spans="1:24" ht="12.75">
      <c r="A471" s="38">
        <f t="shared" si="224"/>
        <v>429</v>
      </c>
      <c r="B471" s="41" t="s">
        <v>701</v>
      </c>
      <c r="C471" s="41" t="s">
        <v>702</v>
      </c>
      <c r="D471" s="38">
        <v>1991</v>
      </c>
      <c r="E471" s="42">
        <v>32</v>
      </c>
      <c r="F471" s="42">
        <v>16</v>
      </c>
      <c r="G471" s="44">
        <f t="shared" si="221"/>
        <v>15.68</v>
      </c>
      <c r="H471" s="44">
        <f aca="true" t="shared" si="225" ref="H471:I485">(G471*99)/100</f>
        <v>15.5232</v>
      </c>
      <c r="I471" s="44">
        <f t="shared" si="225"/>
        <v>15.367967999999998</v>
      </c>
      <c r="J471" s="45">
        <f t="shared" si="222"/>
        <v>15.291128159999998</v>
      </c>
      <c r="K471" s="44">
        <f t="shared" si="223"/>
        <v>15.245254775519998</v>
      </c>
      <c r="L471" s="44">
        <f aca="true" t="shared" si="226" ref="L471:M482">SUM(K471*99.7)/100</f>
        <v>15.199519011193438</v>
      </c>
      <c r="M471" s="44">
        <f t="shared" si="226"/>
        <v>15.15392045415986</v>
      </c>
      <c r="N471" s="44">
        <f t="shared" si="218"/>
        <v>15.108458692797381</v>
      </c>
      <c r="O471" s="44">
        <f t="shared" si="219"/>
        <v>15.063133316718988</v>
      </c>
      <c r="P471" s="44">
        <f t="shared" si="216"/>
        <v>15.017943916768832</v>
      </c>
      <c r="Q471" s="44">
        <f t="shared" si="212"/>
        <v>15.017943916768832</v>
      </c>
      <c r="R471" s="44">
        <f t="shared" si="213"/>
        <v>14.972890085018525</v>
      </c>
      <c r="S471" s="44">
        <f t="shared" si="220"/>
        <v>14.92797141476347</v>
      </c>
      <c r="T471" s="44">
        <f t="shared" si="220"/>
        <v>14.88318750051918</v>
      </c>
      <c r="U471" s="44">
        <f t="shared" si="213"/>
        <v>14.838537938017623</v>
      </c>
      <c r="V471" s="44">
        <f t="shared" si="213"/>
        <v>14.79402232420357</v>
      </c>
      <c r="W471" s="38">
        <v>1</v>
      </c>
      <c r="X471" s="42">
        <v>8</v>
      </c>
    </row>
    <row r="472" spans="1:24" ht="12.75" customHeight="1">
      <c r="A472" s="38">
        <f t="shared" si="224"/>
        <v>430</v>
      </c>
      <c r="B472" s="41" t="s">
        <v>701</v>
      </c>
      <c r="C472" s="41" t="s">
        <v>269</v>
      </c>
      <c r="D472" s="38">
        <v>1990</v>
      </c>
      <c r="E472" s="42">
        <v>12</v>
      </c>
      <c r="F472" s="42">
        <v>6</v>
      </c>
      <c r="G472" s="44">
        <f t="shared" si="221"/>
        <v>5.88</v>
      </c>
      <c r="H472" s="44">
        <f t="shared" si="225"/>
        <v>5.8212</v>
      </c>
      <c r="I472" s="44">
        <f t="shared" si="225"/>
        <v>5.762988</v>
      </c>
      <c r="J472" s="45">
        <f t="shared" si="222"/>
        <v>5.734173060000001</v>
      </c>
      <c r="K472" s="44">
        <f t="shared" si="223"/>
        <v>5.716970540820001</v>
      </c>
      <c r="L472" s="44">
        <f t="shared" si="226"/>
        <v>5.699819629197541</v>
      </c>
      <c r="M472" s="44">
        <f t="shared" si="226"/>
        <v>5.682720170309949</v>
      </c>
      <c r="N472" s="44">
        <f t="shared" si="218"/>
        <v>5.665672009799019</v>
      </c>
      <c r="O472" s="44">
        <f t="shared" si="219"/>
        <v>5.648674993769622</v>
      </c>
      <c r="P472" s="44">
        <f t="shared" si="216"/>
        <v>5.631728968788313</v>
      </c>
      <c r="Q472" s="44">
        <f t="shared" si="212"/>
        <v>5.631728968788313</v>
      </c>
      <c r="R472" s="44">
        <f t="shared" si="213"/>
        <v>5.6148337818819485</v>
      </c>
      <c r="S472" s="44">
        <f t="shared" si="220"/>
        <v>5.597989280536304</v>
      </c>
      <c r="T472" s="44">
        <f t="shared" si="220"/>
        <v>5.581195312694694</v>
      </c>
      <c r="U472" s="44">
        <f t="shared" si="213"/>
        <v>5.5644517267566105</v>
      </c>
      <c r="V472" s="44">
        <f t="shared" si="213"/>
        <v>5.547758371576341</v>
      </c>
      <c r="W472" s="38">
        <v>1</v>
      </c>
      <c r="X472" s="42">
        <v>3</v>
      </c>
    </row>
    <row r="473" spans="1:24" ht="12.75" customHeight="1">
      <c r="A473" s="38">
        <f t="shared" si="224"/>
        <v>431</v>
      </c>
      <c r="B473" s="41" t="s">
        <v>701</v>
      </c>
      <c r="C473" s="41" t="s">
        <v>703</v>
      </c>
      <c r="D473" s="38">
        <v>1992</v>
      </c>
      <c r="E473" s="42">
        <v>26</v>
      </c>
      <c r="F473" s="42">
        <v>0</v>
      </c>
      <c r="G473" s="44">
        <f t="shared" si="221"/>
        <v>0</v>
      </c>
      <c r="H473" s="44">
        <f t="shared" si="225"/>
        <v>0</v>
      </c>
      <c r="I473" s="44">
        <f t="shared" si="225"/>
        <v>0</v>
      </c>
      <c r="J473" s="45">
        <f t="shared" si="222"/>
        <v>0</v>
      </c>
      <c r="K473" s="44">
        <f t="shared" si="223"/>
        <v>0</v>
      </c>
      <c r="L473" s="44">
        <f t="shared" si="226"/>
        <v>0</v>
      </c>
      <c r="M473" s="44">
        <f t="shared" si="226"/>
        <v>0</v>
      </c>
      <c r="N473" s="44">
        <f t="shared" si="218"/>
        <v>0</v>
      </c>
      <c r="O473" s="44">
        <f t="shared" si="219"/>
        <v>0</v>
      </c>
      <c r="P473" s="44">
        <f t="shared" si="216"/>
        <v>0</v>
      </c>
      <c r="Q473" s="44">
        <f t="shared" si="212"/>
        <v>0</v>
      </c>
      <c r="R473" s="44">
        <f t="shared" si="213"/>
        <v>0</v>
      </c>
      <c r="S473" s="44">
        <f t="shared" si="220"/>
        <v>0</v>
      </c>
      <c r="T473" s="44">
        <f t="shared" si="220"/>
        <v>0</v>
      </c>
      <c r="U473" s="44">
        <f t="shared" si="213"/>
        <v>0</v>
      </c>
      <c r="V473" s="44">
        <f t="shared" si="213"/>
        <v>0</v>
      </c>
      <c r="W473" s="38">
        <v>1</v>
      </c>
      <c r="X473" s="42">
        <v>8</v>
      </c>
    </row>
    <row r="474" spans="1:24" ht="12.75" customHeight="1">
      <c r="A474" s="38">
        <f t="shared" si="224"/>
        <v>432</v>
      </c>
      <c r="B474" s="41" t="s">
        <v>701</v>
      </c>
      <c r="C474" s="41" t="s">
        <v>704</v>
      </c>
      <c r="D474" s="38">
        <v>1992</v>
      </c>
      <c r="E474" s="42">
        <v>26</v>
      </c>
      <c r="F474" s="42">
        <v>11</v>
      </c>
      <c r="G474" s="44">
        <f t="shared" si="221"/>
        <v>10.78</v>
      </c>
      <c r="H474" s="44">
        <f t="shared" si="225"/>
        <v>10.6722</v>
      </c>
      <c r="I474" s="44">
        <f t="shared" si="225"/>
        <v>10.565478</v>
      </c>
      <c r="J474" s="45">
        <f t="shared" si="222"/>
        <v>10.512650610000001</v>
      </c>
      <c r="K474" s="44">
        <f t="shared" si="223"/>
        <v>10.481112658170002</v>
      </c>
      <c r="L474" s="44">
        <f t="shared" si="226"/>
        <v>10.449669320195492</v>
      </c>
      <c r="M474" s="44">
        <f t="shared" si="226"/>
        <v>10.418320312234904</v>
      </c>
      <c r="N474" s="44">
        <f t="shared" si="218"/>
        <v>10.3870653512982</v>
      </c>
      <c r="O474" s="44">
        <f t="shared" si="219"/>
        <v>10.355904155244305</v>
      </c>
      <c r="P474" s="44">
        <f t="shared" si="216"/>
        <v>10.324836442778574</v>
      </c>
      <c r="Q474" s="44">
        <f t="shared" si="212"/>
        <v>10.324836442778574</v>
      </c>
      <c r="R474" s="44">
        <f t="shared" si="213"/>
        <v>10.29386193345024</v>
      </c>
      <c r="S474" s="44">
        <f t="shared" si="220"/>
        <v>10.262980347649888</v>
      </c>
      <c r="T474" s="44">
        <f t="shared" si="220"/>
        <v>10.232191406606939</v>
      </c>
      <c r="U474" s="44">
        <f t="shared" si="213"/>
        <v>10.201494832387118</v>
      </c>
      <c r="V474" s="44">
        <f t="shared" si="213"/>
        <v>10.170890347889957</v>
      </c>
      <c r="W474" s="38">
        <v>1</v>
      </c>
      <c r="X474" s="42">
        <v>8</v>
      </c>
    </row>
    <row r="475" spans="1:24" ht="12.75" customHeight="1">
      <c r="A475" s="38">
        <f t="shared" si="224"/>
        <v>433</v>
      </c>
      <c r="B475" s="41" t="s">
        <v>701</v>
      </c>
      <c r="C475" s="41" t="s">
        <v>705</v>
      </c>
      <c r="D475" s="38">
        <v>1994</v>
      </c>
      <c r="E475" s="42">
        <v>2</v>
      </c>
      <c r="F475" s="42">
        <v>1</v>
      </c>
      <c r="G475" s="44">
        <f t="shared" si="221"/>
        <v>0.98</v>
      </c>
      <c r="H475" s="44">
        <f t="shared" si="225"/>
        <v>0.9702</v>
      </c>
      <c r="I475" s="44">
        <f t="shared" si="225"/>
        <v>0.9604979999999999</v>
      </c>
      <c r="J475" s="45">
        <f t="shared" si="222"/>
        <v>0.9556955099999999</v>
      </c>
      <c r="K475" s="44">
        <f t="shared" si="223"/>
        <v>0.9528284234699999</v>
      </c>
      <c r="L475" s="44">
        <f t="shared" si="226"/>
        <v>0.9499699381995899</v>
      </c>
      <c r="M475" s="44">
        <f t="shared" si="226"/>
        <v>0.9471200283849912</v>
      </c>
      <c r="N475" s="44">
        <f t="shared" si="218"/>
        <v>0.9442786682998363</v>
      </c>
      <c r="O475" s="44">
        <f t="shared" si="219"/>
        <v>0.9414458322949367</v>
      </c>
      <c r="P475" s="44">
        <f t="shared" si="216"/>
        <v>0.938621494798052</v>
      </c>
      <c r="Q475" s="44">
        <f aca="true" t="shared" si="227" ref="Q475:Q514">(O475*99.7)/100</f>
        <v>0.938621494798052</v>
      </c>
      <c r="R475" s="44">
        <f aca="true" t="shared" si="228" ref="R475:R514">(Q475*99.7)/100</f>
        <v>0.9358056303136578</v>
      </c>
      <c r="S475" s="44">
        <f t="shared" si="220"/>
        <v>0.9329982134227168</v>
      </c>
      <c r="T475" s="44">
        <f t="shared" si="220"/>
        <v>0.9301992187824487</v>
      </c>
      <c r="U475" s="44">
        <f t="shared" si="220"/>
        <v>0.9274086211261015</v>
      </c>
      <c r="V475" s="44">
        <f t="shared" si="220"/>
        <v>0.9246263952627232</v>
      </c>
      <c r="W475" s="38">
        <v>1</v>
      </c>
      <c r="X475" s="42">
        <v>8</v>
      </c>
    </row>
    <row r="476" spans="1:24" ht="12.75">
      <c r="A476" s="38">
        <f t="shared" si="224"/>
        <v>434</v>
      </c>
      <c r="B476" s="41" t="s">
        <v>701</v>
      </c>
      <c r="C476" s="41" t="s">
        <v>706</v>
      </c>
      <c r="D476" s="38">
        <v>1973</v>
      </c>
      <c r="E476" s="42">
        <v>3</v>
      </c>
      <c r="F476" s="42">
        <v>0</v>
      </c>
      <c r="G476" s="44">
        <f t="shared" si="221"/>
        <v>0</v>
      </c>
      <c r="H476" s="44">
        <f t="shared" si="225"/>
        <v>0</v>
      </c>
      <c r="I476" s="44">
        <f t="shared" si="225"/>
        <v>0</v>
      </c>
      <c r="J476" s="45">
        <f t="shared" si="222"/>
        <v>0</v>
      </c>
      <c r="K476" s="44">
        <f t="shared" si="223"/>
        <v>0</v>
      </c>
      <c r="L476" s="44">
        <f t="shared" si="226"/>
        <v>0</v>
      </c>
      <c r="M476" s="44">
        <f t="shared" si="226"/>
        <v>0</v>
      </c>
      <c r="N476" s="44">
        <f t="shared" si="218"/>
        <v>0</v>
      </c>
      <c r="O476" s="44">
        <f t="shared" si="219"/>
        <v>0</v>
      </c>
      <c r="P476" s="44">
        <f t="shared" si="216"/>
        <v>0</v>
      </c>
      <c r="Q476" s="44">
        <f t="shared" si="227"/>
        <v>0</v>
      </c>
      <c r="R476" s="44">
        <f t="shared" si="228"/>
        <v>0</v>
      </c>
      <c r="S476" s="44">
        <f t="shared" si="220"/>
        <v>0</v>
      </c>
      <c r="T476" s="44">
        <f t="shared" si="220"/>
        <v>0</v>
      </c>
      <c r="U476" s="44">
        <f t="shared" si="220"/>
        <v>0</v>
      </c>
      <c r="V476" s="44">
        <f t="shared" si="220"/>
        <v>0</v>
      </c>
      <c r="W476" s="38">
        <v>1</v>
      </c>
      <c r="X476" s="42">
        <v>8</v>
      </c>
    </row>
    <row r="477" spans="1:24" ht="12.75">
      <c r="A477" s="38">
        <f t="shared" si="224"/>
        <v>435</v>
      </c>
      <c r="B477" s="41" t="s">
        <v>707</v>
      </c>
      <c r="C477" s="41" t="s">
        <v>105</v>
      </c>
      <c r="D477" s="38">
        <v>1973</v>
      </c>
      <c r="E477" s="42">
        <v>204</v>
      </c>
      <c r="F477" s="42">
        <v>99</v>
      </c>
      <c r="G477" s="44">
        <f t="shared" si="221"/>
        <v>97.02</v>
      </c>
      <c r="H477" s="44">
        <f t="shared" si="225"/>
        <v>96.04979999999999</v>
      </c>
      <c r="I477" s="44">
        <f t="shared" si="225"/>
        <v>95.08930199999999</v>
      </c>
      <c r="J477" s="45">
        <f t="shared" si="222"/>
        <v>94.61385548999999</v>
      </c>
      <c r="K477" s="44">
        <f t="shared" si="223"/>
        <v>94.33001392352999</v>
      </c>
      <c r="L477" s="44">
        <f t="shared" si="226"/>
        <v>94.0470238817594</v>
      </c>
      <c r="M477" s="44">
        <f t="shared" si="226"/>
        <v>93.76488281011412</v>
      </c>
      <c r="N477" s="44">
        <f t="shared" si="218"/>
        <v>93.48358816168378</v>
      </c>
      <c r="O477" s="44">
        <f t="shared" si="219"/>
        <v>93.20313739719873</v>
      </c>
      <c r="P477" s="44">
        <f t="shared" si="216"/>
        <v>92.92352798500713</v>
      </c>
      <c r="Q477" s="44">
        <f t="shared" si="227"/>
        <v>92.92352798500713</v>
      </c>
      <c r="R477" s="44">
        <f t="shared" si="228"/>
        <v>92.6447574010521</v>
      </c>
      <c r="S477" s="44">
        <f t="shared" si="220"/>
        <v>92.36682312884895</v>
      </c>
      <c r="T477" s="44">
        <f t="shared" si="220"/>
        <v>92.08972265946241</v>
      </c>
      <c r="U477" s="44">
        <f t="shared" si="220"/>
        <v>91.81345349148404</v>
      </c>
      <c r="V477" s="44">
        <f t="shared" si="220"/>
        <v>91.53801313100959</v>
      </c>
      <c r="W477" s="38"/>
      <c r="X477" s="42">
        <v>0</v>
      </c>
    </row>
    <row r="478" spans="1:24" ht="12.75" customHeight="1">
      <c r="A478" s="38">
        <f t="shared" si="224"/>
        <v>436</v>
      </c>
      <c r="B478" s="41" t="s">
        <v>667</v>
      </c>
      <c r="C478" s="41" t="s">
        <v>105</v>
      </c>
      <c r="D478" s="38">
        <v>1958</v>
      </c>
      <c r="E478" s="42">
        <v>373</v>
      </c>
      <c r="F478" s="42">
        <v>0</v>
      </c>
      <c r="G478" s="44">
        <f t="shared" si="221"/>
        <v>0</v>
      </c>
      <c r="H478" s="44">
        <f t="shared" si="225"/>
        <v>0</v>
      </c>
      <c r="I478" s="44">
        <f t="shared" si="225"/>
        <v>0</v>
      </c>
      <c r="J478" s="45">
        <f t="shared" si="222"/>
        <v>0</v>
      </c>
      <c r="K478" s="44">
        <f t="shared" si="223"/>
        <v>0</v>
      </c>
      <c r="L478" s="44">
        <f t="shared" si="226"/>
        <v>0</v>
      </c>
      <c r="M478" s="44">
        <f t="shared" si="226"/>
        <v>0</v>
      </c>
      <c r="N478" s="44">
        <f t="shared" si="218"/>
        <v>0</v>
      </c>
      <c r="O478" s="44">
        <f t="shared" si="219"/>
        <v>0</v>
      </c>
      <c r="P478" s="44">
        <f t="shared" si="216"/>
        <v>0</v>
      </c>
      <c r="Q478" s="44">
        <f t="shared" si="227"/>
        <v>0</v>
      </c>
      <c r="R478" s="44">
        <f t="shared" si="228"/>
        <v>0</v>
      </c>
      <c r="S478" s="44">
        <f t="shared" si="220"/>
        <v>0</v>
      </c>
      <c r="T478" s="44">
        <f t="shared" si="220"/>
        <v>0</v>
      </c>
      <c r="U478" s="44">
        <f t="shared" si="220"/>
        <v>0</v>
      </c>
      <c r="V478" s="44">
        <f t="shared" si="220"/>
        <v>0</v>
      </c>
      <c r="W478" s="38"/>
      <c r="X478" s="42">
        <v>0</v>
      </c>
    </row>
    <row r="479" spans="1:24" ht="12.75">
      <c r="A479" s="38">
        <f t="shared" si="224"/>
        <v>437</v>
      </c>
      <c r="B479" s="41" t="s">
        <v>708</v>
      </c>
      <c r="C479" s="41" t="s">
        <v>110</v>
      </c>
      <c r="D479" s="38">
        <v>1975</v>
      </c>
      <c r="E479" s="42">
        <v>66</v>
      </c>
      <c r="F479" s="42">
        <v>32</v>
      </c>
      <c r="G479" s="44">
        <f t="shared" si="221"/>
        <v>31.36</v>
      </c>
      <c r="H479" s="44">
        <f t="shared" si="225"/>
        <v>31.0464</v>
      </c>
      <c r="I479" s="44">
        <f t="shared" si="225"/>
        <v>30.735935999999995</v>
      </c>
      <c r="J479" s="45">
        <f t="shared" si="222"/>
        <v>30.582256319999995</v>
      </c>
      <c r="K479" s="44">
        <f t="shared" si="223"/>
        <v>30.490509551039995</v>
      </c>
      <c r="L479" s="44">
        <f t="shared" si="226"/>
        <v>30.399038022386875</v>
      </c>
      <c r="M479" s="44">
        <f t="shared" si="226"/>
        <v>30.30784090831972</v>
      </c>
      <c r="N479" s="44">
        <f t="shared" si="218"/>
        <v>30.216917385594762</v>
      </c>
      <c r="O479" s="44">
        <f t="shared" si="219"/>
        <v>30.126266633437975</v>
      </c>
      <c r="P479" s="44">
        <f t="shared" si="216"/>
        <v>30.035887833537664</v>
      </c>
      <c r="Q479" s="44">
        <f t="shared" si="227"/>
        <v>30.035887833537664</v>
      </c>
      <c r="R479" s="44">
        <f t="shared" si="228"/>
        <v>29.94578017003705</v>
      </c>
      <c r="S479" s="44">
        <f t="shared" si="220"/>
        <v>29.85594282952694</v>
      </c>
      <c r="T479" s="44">
        <f t="shared" si="220"/>
        <v>29.76637500103836</v>
      </c>
      <c r="U479" s="44">
        <f t="shared" si="220"/>
        <v>29.677075876035246</v>
      </c>
      <c r="V479" s="44">
        <f t="shared" si="220"/>
        <v>29.58804464840714</v>
      </c>
      <c r="W479" s="38"/>
      <c r="X479" s="42">
        <v>0</v>
      </c>
    </row>
    <row r="480" spans="1:24" ht="12.75" customHeight="1">
      <c r="A480" s="38">
        <f t="shared" si="224"/>
        <v>438</v>
      </c>
      <c r="B480" s="41" t="s">
        <v>709</v>
      </c>
      <c r="C480" s="41" t="s">
        <v>703</v>
      </c>
      <c r="D480" s="38">
        <v>2001</v>
      </c>
      <c r="E480" s="42">
        <v>31</v>
      </c>
      <c r="F480" s="42">
        <v>26</v>
      </c>
      <c r="G480" s="44">
        <f t="shared" si="221"/>
        <v>25.48</v>
      </c>
      <c r="H480" s="44">
        <f t="shared" si="225"/>
        <v>25.2252</v>
      </c>
      <c r="I480" s="44">
        <f t="shared" si="225"/>
        <v>24.972948000000002</v>
      </c>
      <c r="J480" s="45">
        <f t="shared" si="222"/>
        <v>24.848083260000003</v>
      </c>
      <c r="K480" s="44">
        <f t="shared" si="223"/>
        <v>24.773539010220002</v>
      </c>
      <c r="L480" s="44">
        <f t="shared" si="226"/>
        <v>24.699218393189344</v>
      </c>
      <c r="M480" s="44">
        <f t="shared" si="226"/>
        <v>24.625120738009777</v>
      </c>
      <c r="N480" s="44">
        <f t="shared" si="218"/>
        <v>24.551245375795748</v>
      </c>
      <c r="O480" s="44">
        <f t="shared" si="219"/>
        <v>24.47759163966836</v>
      </c>
      <c r="P480" s="44">
        <f t="shared" si="216"/>
        <v>24.404158864749355</v>
      </c>
      <c r="Q480" s="44">
        <f t="shared" si="227"/>
        <v>24.404158864749355</v>
      </c>
      <c r="R480" s="44">
        <f t="shared" si="228"/>
        <v>24.33094638815511</v>
      </c>
      <c r="S480" s="44">
        <f t="shared" si="220"/>
        <v>24.257953548990645</v>
      </c>
      <c r="T480" s="44">
        <f t="shared" si="220"/>
        <v>24.185179688343673</v>
      </c>
      <c r="U480" s="44">
        <f t="shared" si="220"/>
        <v>24.112624149278645</v>
      </c>
      <c r="V480" s="44">
        <f t="shared" si="220"/>
        <v>24.040286276830813</v>
      </c>
      <c r="W480" s="38"/>
      <c r="X480" s="42">
        <v>0</v>
      </c>
    </row>
    <row r="481" spans="1:24" ht="12.75">
      <c r="A481" s="38">
        <f t="shared" si="224"/>
        <v>439</v>
      </c>
      <c r="B481" s="41" t="s">
        <v>710</v>
      </c>
      <c r="C481" s="41" t="s">
        <v>711</v>
      </c>
      <c r="D481" s="38">
        <v>2001</v>
      </c>
      <c r="E481" s="42">
        <v>30</v>
      </c>
      <c r="F481" s="42">
        <v>25</v>
      </c>
      <c r="G481" s="44">
        <f t="shared" si="221"/>
        <v>24.5</v>
      </c>
      <c r="H481" s="44">
        <f t="shared" si="225"/>
        <v>24.255</v>
      </c>
      <c r="I481" s="44">
        <f t="shared" si="225"/>
        <v>24.012449999999998</v>
      </c>
      <c r="J481" s="45">
        <f t="shared" si="222"/>
        <v>23.892387749999997</v>
      </c>
      <c r="K481" s="44">
        <f t="shared" si="223"/>
        <v>23.820710586749996</v>
      </c>
      <c r="L481" s="44">
        <f t="shared" si="226"/>
        <v>23.749248454989747</v>
      </c>
      <c r="M481" s="44">
        <f t="shared" si="226"/>
        <v>23.67800070962478</v>
      </c>
      <c r="N481" s="44">
        <f t="shared" si="218"/>
        <v>23.606966707495904</v>
      </c>
      <c r="O481" s="44">
        <f t="shared" si="219"/>
        <v>23.53614580737342</v>
      </c>
      <c r="P481" s="44">
        <f t="shared" si="216"/>
        <v>23.4655373699513</v>
      </c>
      <c r="Q481" s="44">
        <f t="shared" si="227"/>
        <v>23.4655373699513</v>
      </c>
      <c r="R481" s="44">
        <f t="shared" si="228"/>
        <v>23.395140757841446</v>
      </c>
      <c r="S481" s="44">
        <f t="shared" si="220"/>
        <v>23.324955335567925</v>
      </c>
      <c r="T481" s="44">
        <f t="shared" si="220"/>
        <v>23.254980469561225</v>
      </c>
      <c r="U481" s="44">
        <f t="shared" si="220"/>
        <v>23.185215528152543</v>
      </c>
      <c r="V481" s="44">
        <f t="shared" si="220"/>
        <v>23.115659881568085</v>
      </c>
      <c r="W481" s="38"/>
      <c r="X481" s="42">
        <v>0</v>
      </c>
    </row>
    <row r="482" spans="1:24" ht="12.75" customHeight="1">
      <c r="A482" s="38">
        <f t="shared" si="224"/>
        <v>440</v>
      </c>
      <c r="B482" s="41" t="s">
        <v>712</v>
      </c>
      <c r="C482" s="41" t="s">
        <v>105</v>
      </c>
      <c r="D482" s="38"/>
      <c r="E482" s="42">
        <v>36</v>
      </c>
      <c r="F482" s="42">
        <v>19</v>
      </c>
      <c r="G482" s="44">
        <f t="shared" si="221"/>
        <v>18.62</v>
      </c>
      <c r="H482" s="44">
        <f t="shared" si="225"/>
        <v>18.4338</v>
      </c>
      <c r="I482" s="44">
        <f t="shared" si="225"/>
        <v>18.249462</v>
      </c>
      <c r="J482" s="45">
        <f t="shared" si="222"/>
        <v>18.15821469</v>
      </c>
      <c r="K482" s="44">
        <f t="shared" si="223"/>
        <v>18.10374004593</v>
      </c>
      <c r="L482" s="44">
        <f t="shared" si="226"/>
        <v>18.049428825792212</v>
      </c>
      <c r="M482" s="44">
        <f t="shared" si="226"/>
        <v>17.995280539314834</v>
      </c>
      <c r="N482" s="44">
        <f t="shared" si="218"/>
        <v>17.94129469769689</v>
      </c>
      <c r="O482" s="44">
        <f t="shared" si="219"/>
        <v>17.887470813603798</v>
      </c>
      <c r="P482" s="44">
        <f t="shared" si="216"/>
        <v>17.833808401162987</v>
      </c>
      <c r="Q482" s="44">
        <f t="shared" si="227"/>
        <v>17.833808401162987</v>
      </c>
      <c r="R482" s="44">
        <f t="shared" si="228"/>
        <v>17.780306975959498</v>
      </c>
      <c r="S482" s="44">
        <f t="shared" si="220"/>
        <v>17.726966055031617</v>
      </c>
      <c r="T482" s="44">
        <f t="shared" si="220"/>
        <v>17.673785156866522</v>
      </c>
      <c r="U482" s="44">
        <f t="shared" si="220"/>
        <v>17.620763801395924</v>
      </c>
      <c r="V482" s="44">
        <f t="shared" si="220"/>
        <v>17.567901509991735</v>
      </c>
      <c r="W482" s="38">
        <v>1</v>
      </c>
      <c r="X482" s="42">
        <v>12</v>
      </c>
    </row>
    <row r="483" spans="1:24" ht="12.75">
      <c r="A483" s="38">
        <f t="shared" si="224"/>
        <v>441</v>
      </c>
      <c r="B483" s="41" t="s">
        <v>377</v>
      </c>
      <c r="C483" s="41" t="s">
        <v>105</v>
      </c>
      <c r="D483" s="38">
        <v>1970</v>
      </c>
      <c r="E483" s="42">
        <v>128</v>
      </c>
      <c r="F483" s="42">
        <v>95</v>
      </c>
      <c r="G483" s="44">
        <f t="shared" si="221"/>
        <v>93.1</v>
      </c>
      <c r="H483" s="44">
        <f t="shared" si="225"/>
        <v>92.169</v>
      </c>
      <c r="I483" s="44">
        <f t="shared" si="225"/>
        <v>91.24731</v>
      </c>
      <c r="J483" s="45">
        <f t="shared" si="222"/>
        <v>90.79107345</v>
      </c>
      <c r="K483" s="44">
        <f t="shared" si="223"/>
        <v>90.51870022965001</v>
      </c>
      <c r="L483" s="44">
        <v>86</v>
      </c>
      <c r="M483" s="44">
        <v>86</v>
      </c>
      <c r="N483" s="44">
        <f t="shared" si="218"/>
        <v>85.742</v>
      </c>
      <c r="O483" s="44">
        <f t="shared" si="219"/>
        <v>85.48477400000002</v>
      </c>
      <c r="P483" s="44">
        <f t="shared" si="216"/>
        <v>85.22831967800002</v>
      </c>
      <c r="Q483" s="44">
        <f t="shared" si="227"/>
        <v>85.22831967800002</v>
      </c>
      <c r="R483" s="44">
        <f t="shared" si="228"/>
        <v>84.97263471896602</v>
      </c>
      <c r="S483" s="44">
        <f t="shared" si="220"/>
        <v>84.71771681480912</v>
      </c>
      <c r="T483" s="44">
        <f t="shared" si="220"/>
        <v>84.4635636643647</v>
      </c>
      <c r="U483" s="44">
        <f t="shared" si="220"/>
        <v>84.21017297337161</v>
      </c>
      <c r="V483" s="44">
        <f t="shared" si="220"/>
        <v>83.9575424544515</v>
      </c>
      <c r="W483" s="38">
        <v>1</v>
      </c>
      <c r="X483" s="42">
        <v>180</v>
      </c>
    </row>
    <row r="484" spans="1:24" ht="14.25">
      <c r="A484" s="38">
        <f t="shared" si="224"/>
        <v>442</v>
      </c>
      <c r="B484" s="41" t="s">
        <v>377</v>
      </c>
      <c r="C484" s="41" t="s">
        <v>269</v>
      </c>
      <c r="D484" s="38">
        <v>1970</v>
      </c>
      <c r="E484" s="42">
        <v>29</v>
      </c>
      <c r="F484" s="53">
        <v>22</v>
      </c>
      <c r="G484" s="44">
        <f t="shared" si="221"/>
        <v>21.56</v>
      </c>
      <c r="H484" s="44">
        <f t="shared" si="225"/>
        <v>21.3444</v>
      </c>
      <c r="I484" s="44">
        <f t="shared" si="225"/>
        <v>21.130956</v>
      </c>
      <c r="J484" s="45">
        <f t="shared" si="222"/>
        <v>21.025301220000003</v>
      </c>
      <c r="K484" s="44">
        <f t="shared" si="223"/>
        <v>20.962225316340003</v>
      </c>
      <c r="L484" s="44">
        <v>19</v>
      </c>
      <c r="M484" s="44">
        <v>19</v>
      </c>
      <c r="N484" s="44">
        <f t="shared" si="218"/>
        <v>18.942999999999998</v>
      </c>
      <c r="O484" s="44">
        <f t="shared" si="219"/>
        <v>18.886171</v>
      </c>
      <c r="P484" s="44">
        <f t="shared" si="216"/>
        <v>18.829512487000002</v>
      </c>
      <c r="Q484" s="44">
        <f t="shared" si="227"/>
        <v>18.829512487000002</v>
      </c>
      <c r="R484" s="44">
        <f t="shared" si="228"/>
        <v>18.773023949539002</v>
      </c>
      <c r="S484" s="44">
        <f t="shared" si="220"/>
        <v>18.716704877690386</v>
      </c>
      <c r="T484" s="44">
        <f t="shared" si="220"/>
        <v>18.660554763057316</v>
      </c>
      <c r="U484" s="44">
        <f t="shared" si="220"/>
        <v>18.604573098768142</v>
      </c>
      <c r="V484" s="44">
        <f t="shared" si="220"/>
        <v>18.54875937947184</v>
      </c>
      <c r="W484" s="38">
        <v>1</v>
      </c>
      <c r="X484" s="42">
        <v>114</v>
      </c>
    </row>
    <row r="485" spans="1:24" ht="12.75">
      <c r="A485" s="38">
        <f t="shared" si="224"/>
        <v>443</v>
      </c>
      <c r="B485" s="41" t="s">
        <v>816</v>
      </c>
      <c r="C485" s="41" t="s">
        <v>105</v>
      </c>
      <c r="D485" s="38">
        <v>1998</v>
      </c>
      <c r="E485" s="42">
        <v>58</v>
      </c>
      <c r="F485" s="42">
        <v>48</v>
      </c>
      <c r="G485" s="44">
        <f t="shared" si="221"/>
        <v>47.04</v>
      </c>
      <c r="H485" s="44">
        <f t="shared" si="225"/>
        <v>46.5696</v>
      </c>
      <c r="I485" s="44">
        <f t="shared" si="225"/>
        <v>46.103904</v>
      </c>
      <c r="J485" s="45">
        <f t="shared" si="222"/>
        <v>45.873384480000006</v>
      </c>
      <c r="K485" s="44">
        <f t="shared" si="223"/>
        <v>45.73576432656001</v>
      </c>
      <c r="L485" s="44">
        <v>42</v>
      </c>
      <c r="M485" s="44">
        <v>42</v>
      </c>
      <c r="N485" s="44">
        <f t="shared" si="218"/>
        <v>41.874</v>
      </c>
      <c r="O485" s="44">
        <f t="shared" si="219"/>
        <v>41.748378</v>
      </c>
      <c r="P485" s="44">
        <f t="shared" si="216"/>
        <v>41.623132866000006</v>
      </c>
      <c r="Q485" s="44">
        <f t="shared" si="227"/>
        <v>41.623132866000006</v>
      </c>
      <c r="R485" s="44">
        <f t="shared" si="228"/>
        <v>41.498263467402005</v>
      </c>
      <c r="S485" s="44">
        <f t="shared" si="220"/>
        <v>41.373768676999795</v>
      </c>
      <c r="T485" s="44">
        <f t="shared" si="220"/>
        <v>41.249647370968795</v>
      </c>
      <c r="U485" s="44">
        <f t="shared" si="220"/>
        <v>41.12589842885589</v>
      </c>
      <c r="V485" s="44">
        <f t="shared" si="220"/>
        <v>41.00252073356933</v>
      </c>
      <c r="W485" s="38"/>
      <c r="X485" s="42">
        <v>0</v>
      </c>
    </row>
    <row r="486" spans="1:24" ht="12.75">
      <c r="A486" s="38">
        <f t="shared" si="224"/>
        <v>444</v>
      </c>
      <c r="B486" s="41" t="s">
        <v>713</v>
      </c>
      <c r="C486" s="41" t="s">
        <v>105</v>
      </c>
      <c r="D486" s="38">
        <v>1970</v>
      </c>
      <c r="E486" s="42">
        <v>46</v>
      </c>
      <c r="F486" s="42">
        <v>0</v>
      </c>
      <c r="G486" s="44">
        <f t="shared" si="221"/>
        <v>0</v>
      </c>
      <c r="H486" s="44">
        <f aca="true" t="shared" si="229" ref="H486:I507">(G486*99)/100</f>
        <v>0</v>
      </c>
      <c r="I486" s="44">
        <f t="shared" si="229"/>
        <v>0</v>
      </c>
      <c r="J486" s="45">
        <f t="shared" si="222"/>
        <v>0</v>
      </c>
      <c r="K486" s="44">
        <f t="shared" si="223"/>
        <v>0</v>
      </c>
      <c r="L486" s="44">
        <f>SUM(K486*99.7)/100</f>
        <v>0</v>
      </c>
      <c r="M486" s="44">
        <f>SUM(L486*99.7)/100</f>
        <v>0</v>
      </c>
      <c r="N486" s="44">
        <f t="shared" si="218"/>
        <v>0</v>
      </c>
      <c r="O486" s="44">
        <f t="shared" si="219"/>
        <v>0</v>
      </c>
      <c r="P486" s="44">
        <f t="shared" si="216"/>
        <v>0</v>
      </c>
      <c r="Q486" s="44">
        <f t="shared" si="227"/>
        <v>0</v>
      </c>
      <c r="R486" s="44">
        <f t="shared" si="228"/>
        <v>0</v>
      </c>
      <c r="S486" s="44">
        <f t="shared" si="220"/>
        <v>0</v>
      </c>
      <c r="T486" s="44">
        <f t="shared" si="220"/>
        <v>0</v>
      </c>
      <c r="U486" s="44">
        <f t="shared" si="220"/>
        <v>0</v>
      </c>
      <c r="V486" s="44">
        <f t="shared" si="220"/>
        <v>0</v>
      </c>
      <c r="W486" s="38">
        <v>1</v>
      </c>
      <c r="X486" s="42">
        <v>30</v>
      </c>
    </row>
    <row r="487" spans="1:24" ht="12.75">
      <c r="A487" s="38">
        <f t="shared" si="224"/>
        <v>445</v>
      </c>
      <c r="B487" s="41" t="s">
        <v>493</v>
      </c>
      <c r="C487" s="41" t="s">
        <v>714</v>
      </c>
      <c r="D487" s="38">
        <v>1993</v>
      </c>
      <c r="E487" s="42">
        <v>91</v>
      </c>
      <c r="F487" s="42">
        <v>71</v>
      </c>
      <c r="G487" s="44">
        <f t="shared" si="221"/>
        <v>69.58</v>
      </c>
      <c r="H487" s="44">
        <f t="shared" si="229"/>
        <v>68.8842</v>
      </c>
      <c r="I487" s="44">
        <f t="shared" si="229"/>
        <v>68.195358</v>
      </c>
      <c r="J487" s="45">
        <f t="shared" si="222"/>
        <v>67.85438121</v>
      </c>
      <c r="K487" s="44">
        <f t="shared" si="223"/>
        <v>67.65081806637001</v>
      </c>
      <c r="L487" s="44">
        <v>66</v>
      </c>
      <c r="M487" s="44">
        <v>66</v>
      </c>
      <c r="N487" s="44">
        <f t="shared" si="218"/>
        <v>65.80199999999999</v>
      </c>
      <c r="O487" s="44">
        <f t="shared" si="219"/>
        <v>65.60459399999999</v>
      </c>
      <c r="P487" s="44">
        <f t="shared" si="216"/>
        <v>65.407780218</v>
      </c>
      <c r="Q487" s="44">
        <f t="shared" si="227"/>
        <v>65.407780218</v>
      </c>
      <c r="R487" s="44">
        <f t="shared" si="228"/>
        <v>65.211556877346</v>
      </c>
      <c r="S487" s="44">
        <f t="shared" si="220"/>
        <v>65.01592220671395</v>
      </c>
      <c r="T487" s="44">
        <f t="shared" si="220"/>
        <v>64.82087444009382</v>
      </c>
      <c r="U487" s="44">
        <f t="shared" si="220"/>
        <v>64.62641181677354</v>
      </c>
      <c r="V487" s="44">
        <f t="shared" si="220"/>
        <v>64.43253258132322</v>
      </c>
      <c r="W487" s="38">
        <v>1</v>
      </c>
      <c r="X487" s="42">
        <v>224</v>
      </c>
    </row>
    <row r="488" spans="1:24" ht="12.75">
      <c r="A488" s="38">
        <f t="shared" si="224"/>
        <v>446</v>
      </c>
      <c r="B488" s="41" t="s">
        <v>715</v>
      </c>
      <c r="C488" s="41" t="s">
        <v>105</v>
      </c>
      <c r="D488" s="38">
        <v>1994</v>
      </c>
      <c r="E488" s="42">
        <v>62</v>
      </c>
      <c r="F488" s="42">
        <v>19</v>
      </c>
      <c r="G488" s="44">
        <f t="shared" si="221"/>
        <v>18.62</v>
      </c>
      <c r="H488" s="44">
        <f t="shared" si="229"/>
        <v>18.4338</v>
      </c>
      <c r="I488" s="44">
        <f t="shared" si="229"/>
        <v>18.249462</v>
      </c>
      <c r="J488" s="45">
        <f t="shared" si="222"/>
        <v>18.15821469</v>
      </c>
      <c r="K488" s="44">
        <f t="shared" si="223"/>
        <v>18.10374004593</v>
      </c>
      <c r="L488" s="44">
        <v>16</v>
      </c>
      <c r="M488" s="44">
        <v>16</v>
      </c>
      <c r="N488" s="44">
        <f t="shared" si="218"/>
        <v>15.952</v>
      </c>
      <c r="O488" s="44">
        <f t="shared" si="219"/>
        <v>15.904144</v>
      </c>
      <c r="P488" s="44">
        <f t="shared" si="216"/>
        <v>15.856431568</v>
      </c>
      <c r="Q488" s="44">
        <f t="shared" si="227"/>
        <v>15.856431568</v>
      </c>
      <c r="R488" s="44">
        <f t="shared" si="228"/>
        <v>15.808862273295999</v>
      </c>
      <c r="S488" s="44">
        <f t="shared" si="220"/>
        <v>15.761435686476112</v>
      </c>
      <c r="T488" s="44">
        <f t="shared" si="220"/>
        <v>15.714151379416684</v>
      </c>
      <c r="U488" s="44">
        <f t="shared" si="220"/>
        <v>15.667008925278434</v>
      </c>
      <c r="V488" s="44">
        <f t="shared" si="220"/>
        <v>15.6200078985026</v>
      </c>
      <c r="W488" s="38">
        <v>1</v>
      </c>
      <c r="X488" s="42">
        <v>198</v>
      </c>
    </row>
    <row r="489" spans="1:24" ht="12.75">
      <c r="A489" s="38">
        <f t="shared" si="224"/>
        <v>447</v>
      </c>
      <c r="B489" s="41" t="s">
        <v>716</v>
      </c>
      <c r="C489" s="41" t="s">
        <v>105</v>
      </c>
      <c r="D489" s="38">
        <v>1961</v>
      </c>
      <c r="E489" s="42">
        <v>18</v>
      </c>
      <c r="F489" s="42">
        <v>13</v>
      </c>
      <c r="G489" s="44">
        <f t="shared" si="221"/>
        <v>12.74</v>
      </c>
      <c r="H489" s="44">
        <f t="shared" si="229"/>
        <v>12.6126</v>
      </c>
      <c r="I489" s="44">
        <f t="shared" si="229"/>
        <v>12.486474000000001</v>
      </c>
      <c r="J489" s="45">
        <f t="shared" si="222"/>
        <v>12.424041630000001</v>
      </c>
      <c r="K489" s="44">
        <f t="shared" si="223"/>
        <v>12.386769505110001</v>
      </c>
      <c r="L489" s="44">
        <f>SUM(K489*99.7)/100</f>
        <v>12.349609196594672</v>
      </c>
      <c r="M489" s="44">
        <f>SUM(L489*99.7)/100</f>
        <v>12.312560369004888</v>
      </c>
      <c r="N489" s="44">
        <f t="shared" si="218"/>
        <v>12.275622687897874</v>
      </c>
      <c r="O489" s="44">
        <f t="shared" si="219"/>
        <v>12.23879581983418</v>
      </c>
      <c r="P489" s="44">
        <f t="shared" si="216"/>
        <v>12.202079432374678</v>
      </c>
      <c r="Q489" s="44">
        <f t="shared" si="227"/>
        <v>12.202079432374678</v>
      </c>
      <c r="R489" s="44">
        <f t="shared" si="228"/>
        <v>12.165473194077554</v>
      </c>
      <c r="S489" s="44">
        <f t="shared" si="220"/>
        <v>12.128976774495323</v>
      </c>
      <c r="T489" s="44">
        <f t="shared" si="220"/>
        <v>12.092589844171837</v>
      </c>
      <c r="U489" s="44">
        <f t="shared" si="220"/>
        <v>12.056312074639322</v>
      </c>
      <c r="V489" s="44">
        <f t="shared" si="220"/>
        <v>12.020143138415406</v>
      </c>
      <c r="W489" s="38">
        <v>1</v>
      </c>
      <c r="X489" s="42">
        <v>113</v>
      </c>
    </row>
    <row r="490" spans="1:24" ht="12.75">
      <c r="A490" s="38">
        <f t="shared" si="224"/>
        <v>448</v>
      </c>
      <c r="B490" s="41" t="s">
        <v>819</v>
      </c>
      <c r="C490" s="41" t="s">
        <v>105</v>
      </c>
      <c r="D490" s="38">
        <v>2007</v>
      </c>
      <c r="E490" s="42"/>
      <c r="F490" s="42"/>
      <c r="G490" s="44"/>
      <c r="H490" s="44"/>
      <c r="I490" s="44"/>
      <c r="J490" s="45"/>
      <c r="K490" s="44"/>
      <c r="L490" s="44"/>
      <c r="M490" s="44"/>
      <c r="N490" s="44">
        <f t="shared" si="218"/>
        <v>0</v>
      </c>
      <c r="O490" s="44">
        <f t="shared" si="219"/>
        <v>0</v>
      </c>
      <c r="P490" s="44">
        <f t="shared" si="216"/>
        <v>0</v>
      </c>
      <c r="Q490" s="44">
        <f t="shared" si="227"/>
        <v>0</v>
      </c>
      <c r="R490" s="44">
        <f t="shared" si="228"/>
        <v>0</v>
      </c>
      <c r="S490" s="44">
        <f t="shared" si="220"/>
        <v>0</v>
      </c>
      <c r="T490" s="44">
        <f t="shared" si="220"/>
        <v>0</v>
      </c>
      <c r="U490" s="44">
        <f t="shared" si="220"/>
        <v>0</v>
      </c>
      <c r="V490" s="44">
        <f t="shared" si="220"/>
        <v>0</v>
      </c>
      <c r="W490" s="38"/>
      <c r="X490" s="42"/>
    </row>
    <row r="491" spans="1:24" ht="12.75">
      <c r="A491" s="38">
        <f t="shared" si="224"/>
        <v>449</v>
      </c>
      <c r="B491" s="41" t="s">
        <v>717</v>
      </c>
      <c r="C491" s="41" t="s">
        <v>150</v>
      </c>
      <c r="D491" s="38">
        <v>1989</v>
      </c>
      <c r="E491" s="42">
        <v>33</v>
      </c>
      <c r="F491" s="42">
        <v>19</v>
      </c>
      <c r="G491" s="44">
        <f t="shared" si="221"/>
        <v>18.62</v>
      </c>
      <c r="H491" s="44">
        <f t="shared" si="229"/>
        <v>18.4338</v>
      </c>
      <c r="I491" s="44">
        <f t="shared" si="229"/>
        <v>18.249462</v>
      </c>
      <c r="J491" s="45">
        <f t="shared" si="222"/>
        <v>18.15821469</v>
      </c>
      <c r="K491" s="44">
        <f t="shared" si="223"/>
        <v>18.10374004593</v>
      </c>
      <c r="L491" s="44">
        <v>16</v>
      </c>
      <c r="M491" s="44">
        <v>16</v>
      </c>
      <c r="N491" s="44">
        <f t="shared" si="218"/>
        <v>15.952</v>
      </c>
      <c r="O491" s="44">
        <f t="shared" si="219"/>
        <v>15.904144</v>
      </c>
      <c r="P491" s="44">
        <f t="shared" si="216"/>
        <v>15.856431568</v>
      </c>
      <c r="Q491" s="44">
        <f t="shared" si="227"/>
        <v>15.856431568</v>
      </c>
      <c r="R491" s="44">
        <f t="shared" si="228"/>
        <v>15.808862273295999</v>
      </c>
      <c r="S491" s="44">
        <f t="shared" si="220"/>
        <v>15.761435686476112</v>
      </c>
      <c r="T491" s="44">
        <f t="shared" si="220"/>
        <v>15.714151379416684</v>
      </c>
      <c r="U491" s="44">
        <f t="shared" si="220"/>
        <v>15.667008925278434</v>
      </c>
      <c r="V491" s="44">
        <f t="shared" si="220"/>
        <v>15.6200078985026</v>
      </c>
      <c r="W491" s="38"/>
      <c r="X491" s="42">
        <v>0</v>
      </c>
    </row>
    <row r="492" spans="1:24" ht="12.75">
      <c r="A492" s="38">
        <f t="shared" si="224"/>
        <v>450</v>
      </c>
      <c r="B492" s="41" t="s">
        <v>718</v>
      </c>
      <c r="C492" s="41" t="s">
        <v>105</v>
      </c>
      <c r="D492" s="38">
        <v>1999</v>
      </c>
      <c r="E492" s="42">
        <v>108</v>
      </c>
      <c r="F492" s="42">
        <v>87</v>
      </c>
      <c r="G492" s="44">
        <f t="shared" si="221"/>
        <v>85.26</v>
      </c>
      <c r="H492" s="44">
        <f t="shared" si="229"/>
        <v>84.4074</v>
      </c>
      <c r="I492" s="44">
        <f t="shared" si="229"/>
        <v>83.563326</v>
      </c>
      <c r="J492" s="45">
        <f t="shared" si="222"/>
        <v>83.14550937</v>
      </c>
      <c r="K492" s="44">
        <f t="shared" si="223"/>
        <v>82.89607284189</v>
      </c>
      <c r="L492" s="44">
        <v>74</v>
      </c>
      <c r="M492" s="44">
        <v>74</v>
      </c>
      <c r="N492" s="44">
        <f t="shared" si="218"/>
        <v>73.778</v>
      </c>
      <c r="O492" s="44">
        <f t="shared" si="219"/>
        <v>73.556666</v>
      </c>
      <c r="P492" s="44">
        <f t="shared" si="216"/>
        <v>73.33599600200002</v>
      </c>
      <c r="Q492" s="44">
        <f t="shared" si="227"/>
        <v>73.33599600200002</v>
      </c>
      <c r="R492" s="44">
        <f t="shared" si="228"/>
        <v>73.11598801399401</v>
      </c>
      <c r="S492" s="44">
        <f t="shared" si="220"/>
        <v>72.89664004995203</v>
      </c>
      <c r="T492" s="44">
        <f t="shared" si="220"/>
        <v>72.67795012980217</v>
      </c>
      <c r="U492" s="44">
        <f t="shared" si="220"/>
        <v>72.45991627941277</v>
      </c>
      <c r="V492" s="44">
        <f t="shared" si="220"/>
        <v>72.24253653057454</v>
      </c>
      <c r="W492" s="38"/>
      <c r="X492" s="42">
        <v>0</v>
      </c>
    </row>
    <row r="493" spans="1:24" ht="12.75">
      <c r="A493" s="38">
        <f t="shared" si="224"/>
        <v>451</v>
      </c>
      <c r="B493" s="41" t="s">
        <v>719</v>
      </c>
      <c r="C493" s="41" t="s">
        <v>105</v>
      </c>
      <c r="D493" s="38">
        <v>2001</v>
      </c>
      <c r="E493" s="42">
        <v>70</v>
      </c>
      <c r="F493" s="42">
        <v>60</v>
      </c>
      <c r="G493" s="44">
        <f t="shared" si="221"/>
        <v>58.8</v>
      </c>
      <c r="H493" s="44">
        <f t="shared" si="229"/>
        <v>58.211999999999996</v>
      </c>
      <c r="I493" s="44">
        <f t="shared" si="229"/>
        <v>57.62987999999999</v>
      </c>
      <c r="J493" s="45">
        <f t="shared" si="222"/>
        <v>57.34173059999999</v>
      </c>
      <c r="K493" s="44">
        <f t="shared" si="223"/>
        <v>57.16970540819999</v>
      </c>
      <c r="L493" s="44">
        <v>52</v>
      </c>
      <c r="M493" s="44">
        <v>52</v>
      </c>
      <c r="N493" s="44">
        <f aca="true" t="shared" si="230" ref="N493:N510">SUM(M493*99.7)/100</f>
        <v>51.84400000000001</v>
      </c>
      <c r="O493" s="44">
        <f t="shared" si="219"/>
        <v>51.688468000000015</v>
      </c>
      <c r="P493" s="44">
        <f t="shared" si="216"/>
        <v>51.533402596000016</v>
      </c>
      <c r="Q493" s="44">
        <f t="shared" si="227"/>
        <v>51.533402596000016</v>
      </c>
      <c r="R493" s="44">
        <f t="shared" si="228"/>
        <v>51.378802388212016</v>
      </c>
      <c r="S493" s="44">
        <f t="shared" si="220"/>
        <v>51.22466598104738</v>
      </c>
      <c r="T493" s="44">
        <f t="shared" si="220"/>
        <v>51.07099198310424</v>
      </c>
      <c r="U493" s="44">
        <f t="shared" si="220"/>
        <v>50.917779007154934</v>
      </c>
      <c r="V493" s="44">
        <f t="shared" si="220"/>
        <v>50.765025670133475</v>
      </c>
      <c r="W493" s="38"/>
      <c r="X493" s="42">
        <v>0</v>
      </c>
    </row>
    <row r="494" spans="1:24" ht="12.75">
      <c r="A494" s="38">
        <f t="shared" si="224"/>
        <v>452</v>
      </c>
      <c r="B494" s="41" t="s">
        <v>812</v>
      </c>
      <c r="C494" s="41" t="s">
        <v>105</v>
      </c>
      <c r="D494" s="38">
        <v>2004</v>
      </c>
      <c r="E494" s="42">
        <v>930</v>
      </c>
      <c r="F494" s="42"/>
      <c r="G494" s="44"/>
      <c r="H494" s="44"/>
      <c r="I494" s="44"/>
      <c r="J494" s="45"/>
      <c r="K494" s="44"/>
      <c r="L494" s="44">
        <v>815</v>
      </c>
      <c r="M494" s="44">
        <v>815</v>
      </c>
      <c r="N494" s="44">
        <f t="shared" si="230"/>
        <v>812.555</v>
      </c>
      <c r="O494" s="44">
        <f t="shared" si="219"/>
        <v>810.117335</v>
      </c>
      <c r="P494" s="44">
        <f t="shared" si="216"/>
        <v>807.686982995</v>
      </c>
      <c r="Q494" s="44">
        <f t="shared" si="227"/>
        <v>807.686982995</v>
      </c>
      <c r="R494" s="44">
        <f t="shared" si="228"/>
        <v>805.2639220460151</v>
      </c>
      <c r="S494" s="44">
        <f t="shared" si="220"/>
        <v>802.8481302798771</v>
      </c>
      <c r="T494" s="44">
        <f t="shared" si="220"/>
        <v>800.4395858890374</v>
      </c>
      <c r="U494" s="44">
        <f t="shared" si="220"/>
        <v>798.0382671313704</v>
      </c>
      <c r="V494" s="44">
        <f t="shared" si="220"/>
        <v>795.6441523299764</v>
      </c>
      <c r="W494" s="38"/>
      <c r="X494" s="42"/>
    </row>
    <row r="495" spans="1:24" ht="12.75">
      <c r="A495" s="38">
        <f t="shared" si="224"/>
        <v>453</v>
      </c>
      <c r="B495" s="41" t="s">
        <v>813</v>
      </c>
      <c r="C495" s="41" t="s">
        <v>150</v>
      </c>
      <c r="D495" s="38">
        <v>2004</v>
      </c>
      <c r="E495" s="42">
        <v>683</v>
      </c>
      <c r="F495" s="42"/>
      <c r="G495" s="44"/>
      <c r="H495" s="44"/>
      <c r="I495" s="44"/>
      <c r="J495" s="45"/>
      <c r="K495" s="44"/>
      <c r="L495" s="44">
        <v>599</v>
      </c>
      <c r="M495" s="44">
        <v>599</v>
      </c>
      <c r="N495" s="44">
        <f t="shared" si="230"/>
        <v>597.203</v>
      </c>
      <c r="O495" s="44">
        <f t="shared" si="219"/>
        <v>595.411391</v>
      </c>
      <c r="P495" s="44">
        <f t="shared" si="216"/>
        <v>593.6251568270001</v>
      </c>
      <c r="Q495" s="44">
        <f t="shared" si="227"/>
        <v>593.6251568270001</v>
      </c>
      <c r="R495" s="44">
        <f t="shared" si="228"/>
        <v>591.8442813565191</v>
      </c>
      <c r="S495" s="44">
        <f t="shared" si="220"/>
        <v>590.0687485124495</v>
      </c>
      <c r="T495" s="44">
        <f t="shared" si="220"/>
        <v>588.2985422669121</v>
      </c>
      <c r="U495" s="44">
        <f t="shared" si="220"/>
        <v>586.5336466401114</v>
      </c>
      <c r="V495" s="44">
        <f t="shared" si="220"/>
        <v>584.7740457001911</v>
      </c>
      <c r="W495" s="38"/>
      <c r="X495" s="42"/>
    </row>
    <row r="496" spans="1:24" ht="12.75">
      <c r="A496" s="38">
        <f t="shared" si="224"/>
        <v>454</v>
      </c>
      <c r="B496" s="41" t="s">
        <v>814</v>
      </c>
      <c r="C496" s="41" t="s">
        <v>105</v>
      </c>
      <c r="D496" s="38">
        <v>1993</v>
      </c>
      <c r="E496" s="42">
        <v>109</v>
      </c>
      <c r="F496" s="42"/>
      <c r="G496" s="44"/>
      <c r="H496" s="44"/>
      <c r="I496" s="44"/>
      <c r="J496" s="45"/>
      <c r="K496" s="44"/>
      <c r="L496" s="44">
        <v>0</v>
      </c>
      <c r="M496" s="44">
        <v>0</v>
      </c>
      <c r="N496" s="44">
        <f t="shared" si="230"/>
        <v>0</v>
      </c>
      <c r="O496" s="44">
        <f t="shared" si="219"/>
        <v>0</v>
      </c>
      <c r="P496" s="44">
        <f t="shared" si="216"/>
        <v>0</v>
      </c>
      <c r="Q496" s="44">
        <f t="shared" si="227"/>
        <v>0</v>
      </c>
      <c r="R496" s="44">
        <f t="shared" si="228"/>
        <v>0</v>
      </c>
      <c r="S496" s="44">
        <f t="shared" si="220"/>
        <v>0</v>
      </c>
      <c r="T496" s="44">
        <f t="shared" si="220"/>
        <v>0</v>
      </c>
      <c r="U496" s="44">
        <f t="shared" si="220"/>
        <v>0</v>
      </c>
      <c r="V496" s="44">
        <f t="shared" si="220"/>
        <v>0</v>
      </c>
      <c r="W496" s="38"/>
      <c r="X496" s="42"/>
    </row>
    <row r="497" spans="1:24" ht="12.75">
      <c r="A497" s="38">
        <f t="shared" si="224"/>
        <v>455</v>
      </c>
      <c r="B497" s="41" t="s">
        <v>720</v>
      </c>
      <c r="C497" s="41" t="s">
        <v>105</v>
      </c>
      <c r="D497" s="38">
        <v>1970</v>
      </c>
      <c r="E497" s="42">
        <v>25</v>
      </c>
      <c r="F497" s="42">
        <v>0</v>
      </c>
      <c r="G497" s="44">
        <f t="shared" si="221"/>
        <v>0</v>
      </c>
      <c r="H497" s="44">
        <f t="shared" si="229"/>
        <v>0</v>
      </c>
      <c r="I497" s="44">
        <f t="shared" si="229"/>
        <v>0</v>
      </c>
      <c r="J497" s="45">
        <f t="shared" si="222"/>
        <v>0</v>
      </c>
      <c r="K497" s="44">
        <f t="shared" si="223"/>
        <v>0</v>
      </c>
      <c r="L497" s="44">
        <f>SUM(K497*99.7)/100</f>
        <v>0</v>
      </c>
      <c r="M497" s="44">
        <f>SUM(L497*99.7)/100</f>
        <v>0</v>
      </c>
      <c r="N497" s="44">
        <f t="shared" si="230"/>
        <v>0</v>
      </c>
      <c r="O497" s="44">
        <f t="shared" si="219"/>
        <v>0</v>
      </c>
      <c r="P497" s="44">
        <f t="shared" si="216"/>
        <v>0</v>
      </c>
      <c r="Q497" s="44">
        <f t="shared" si="227"/>
        <v>0</v>
      </c>
      <c r="R497" s="44">
        <f t="shared" si="228"/>
        <v>0</v>
      </c>
      <c r="S497" s="44">
        <f t="shared" si="220"/>
        <v>0</v>
      </c>
      <c r="T497" s="44">
        <f t="shared" si="220"/>
        <v>0</v>
      </c>
      <c r="U497" s="44">
        <f t="shared" si="220"/>
        <v>0</v>
      </c>
      <c r="V497" s="44">
        <f t="shared" si="220"/>
        <v>0</v>
      </c>
      <c r="W497" s="38"/>
      <c r="X497" s="42">
        <v>0</v>
      </c>
    </row>
    <row r="498" spans="1:24" ht="12.75">
      <c r="A498" s="38">
        <f t="shared" si="224"/>
        <v>456</v>
      </c>
      <c r="B498" s="41" t="s">
        <v>720</v>
      </c>
      <c r="C498" s="41" t="s">
        <v>653</v>
      </c>
      <c r="D498" s="38">
        <v>1970</v>
      </c>
      <c r="E498" s="42">
        <v>9</v>
      </c>
      <c r="F498" s="42">
        <v>0</v>
      </c>
      <c r="G498" s="44">
        <f t="shared" si="221"/>
        <v>0</v>
      </c>
      <c r="H498" s="44">
        <f t="shared" si="229"/>
        <v>0</v>
      </c>
      <c r="I498" s="44">
        <f t="shared" si="229"/>
        <v>0</v>
      </c>
      <c r="J498" s="45">
        <f t="shared" si="222"/>
        <v>0</v>
      </c>
      <c r="K498" s="44">
        <f t="shared" si="223"/>
        <v>0</v>
      </c>
      <c r="L498" s="44">
        <f>SUM(K498*99.7)/100</f>
        <v>0</v>
      </c>
      <c r="M498" s="44">
        <f>SUM(L498*99.7)/100</f>
        <v>0</v>
      </c>
      <c r="N498" s="44">
        <f t="shared" si="230"/>
        <v>0</v>
      </c>
      <c r="O498" s="44">
        <f t="shared" si="219"/>
        <v>0</v>
      </c>
      <c r="P498" s="44">
        <f t="shared" si="216"/>
        <v>0</v>
      </c>
      <c r="Q498" s="44">
        <f t="shared" si="227"/>
        <v>0</v>
      </c>
      <c r="R498" s="44">
        <f t="shared" si="228"/>
        <v>0</v>
      </c>
      <c r="S498" s="44">
        <f t="shared" si="220"/>
        <v>0</v>
      </c>
      <c r="T498" s="44">
        <f t="shared" si="220"/>
        <v>0</v>
      </c>
      <c r="U498" s="44">
        <f t="shared" si="220"/>
        <v>0</v>
      </c>
      <c r="V498" s="44">
        <f t="shared" si="220"/>
        <v>0</v>
      </c>
      <c r="W498" s="38"/>
      <c r="X498" s="42">
        <v>0</v>
      </c>
    </row>
    <row r="499" spans="1:24" ht="12.75">
      <c r="A499" s="38">
        <f t="shared" si="224"/>
        <v>457</v>
      </c>
      <c r="B499" s="41" t="s">
        <v>817</v>
      </c>
      <c r="C499" s="41" t="s">
        <v>653</v>
      </c>
      <c r="D499" s="38">
        <v>1970</v>
      </c>
      <c r="E499" s="42">
        <v>80</v>
      </c>
      <c r="F499" s="42"/>
      <c r="G499" s="44"/>
      <c r="H499" s="44"/>
      <c r="I499" s="44"/>
      <c r="J499" s="45"/>
      <c r="K499" s="44"/>
      <c r="L499" s="44">
        <v>0</v>
      </c>
      <c r="M499" s="44">
        <v>0</v>
      </c>
      <c r="N499" s="44">
        <f t="shared" si="230"/>
        <v>0</v>
      </c>
      <c r="O499" s="44">
        <f t="shared" si="219"/>
        <v>0</v>
      </c>
      <c r="P499" s="44">
        <f t="shared" si="216"/>
        <v>0</v>
      </c>
      <c r="Q499" s="44">
        <f t="shared" si="227"/>
        <v>0</v>
      </c>
      <c r="R499" s="44">
        <f t="shared" si="228"/>
        <v>0</v>
      </c>
      <c r="S499" s="44">
        <f t="shared" si="220"/>
        <v>0</v>
      </c>
      <c r="T499" s="44">
        <f t="shared" si="220"/>
        <v>0</v>
      </c>
      <c r="U499" s="44">
        <f t="shared" si="220"/>
        <v>0</v>
      </c>
      <c r="V499" s="44">
        <f t="shared" si="220"/>
        <v>0</v>
      </c>
      <c r="W499" s="38"/>
      <c r="X499" s="42"/>
    </row>
    <row r="500" spans="1:24" ht="12.75">
      <c r="A500" s="38">
        <f t="shared" si="224"/>
        <v>458</v>
      </c>
      <c r="B500" s="41" t="s">
        <v>721</v>
      </c>
      <c r="C500" s="41" t="s">
        <v>105</v>
      </c>
      <c r="D500" s="38"/>
      <c r="E500" s="42">
        <v>7</v>
      </c>
      <c r="F500" s="42">
        <v>0</v>
      </c>
      <c r="G500" s="44">
        <f t="shared" si="221"/>
        <v>0</v>
      </c>
      <c r="H500" s="44">
        <f t="shared" si="229"/>
        <v>0</v>
      </c>
      <c r="I500" s="44">
        <f t="shared" si="229"/>
        <v>0</v>
      </c>
      <c r="J500" s="45">
        <f t="shared" si="222"/>
        <v>0</v>
      </c>
      <c r="K500" s="44">
        <f t="shared" si="223"/>
        <v>0</v>
      </c>
      <c r="L500" s="44">
        <f>SUM(K500*99.7)/100</f>
        <v>0</v>
      </c>
      <c r="M500" s="44">
        <f>SUM(L500*99.7)/100</f>
        <v>0</v>
      </c>
      <c r="N500" s="44">
        <f t="shared" si="230"/>
        <v>0</v>
      </c>
      <c r="O500" s="44">
        <f t="shared" si="219"/>
        <v>0</v>
      </c>
      <c r="P500" s="44">
        <f t="shared" si="216"/>
        <v>0</v>
      </c>
      <c r="Q500" s="44">
        <f t="shared" si="227"/>
        <v>0</v>
      </c>
      <c r="R500" s="44">
        <f t="shared" si="228"/>
        <v>0</v>
      </c>
      <c r="S500" s="44">
        <f t="shared" si="220"/>
        <v>0</v>
      </c>
      <c r="T500" s="44">
        <f t="shared" si="220"/>
        <v>0</v>
      </c>
      <c r="U500" s="44">
        <f t="shared" si="220"/>
        <v>0</v>
      </c>
      <c r="V500" s="44">
        <f t="shared" si="220"/>
        <v>0</v>
      </c>
      <c r="W500" s="38"/>
      <c r="X500" s="42">
        <v>0</v>
      </c>
    </row>
    <row r="501" spans="1:24" ht="12.75">
      <c r="A501" s="38">
        <f t="shared" si="224"/>
        <v>459</v>
      </c>
      <c r="B501" s="41" t="s">
        <v>722</v>
      </c>
      <c r="C501" s="41" t="s">
        <v>105</v>
      </c>
      <c r="D501" s="38">
        <v>1969</v>
      </c>
      <c r="E501" s="42">
        <v>16</v>
      </c>
      <c r="F501" s="42">
        <v>0</v>
      </c>
      <c r="G501" s="44">
        <f t="shared" si="221"/>
        <v>0</v>
      </c>
      <c r="H501" s="44">
        <f t="shared" si="229"/>
        <v>0</v>
      </c>
      <c r="I501" s="44">
        <f t="shared" si="229"/>
        <v>0</v>
      </c>
      <c r="J501" s="45">
        <f t="shared" si="222"/>
        <v>0</v>
      </c>
      <c r="K501" s="44">
        <f t="shared" si="223"/>
        <v>0</v>
      </c>
      <c r="L501" s="44">
        <f>SUM(K501*99.7)/100</f>
        <v>0</v>
      </c>
      <c r="M501" s="44">
        <f>SUM(L501*99.7)/100</f>
        <v>0</v>
      </c>
      <c r="N501" s="44">
        <f t="shared" si="230"/>
        <v>0</v>
      </c>
      <c r="O501" s="44">
        <f t="shared" si="219"/>
        <v>0</v>
      </c>
      <c r="P501" s="44">
        <f t="shared" si="216"/>
        <v>0</v>
      </c>
      <c r="Q501" s="44">
        <f t="shared" si="227"/>
        <v>0</v>
      </c>
      <c r="R501" s="44">
        <f t="shared" si="228"/>
        <v>0</v>
      </c>
      <c r="S501" s="44">
        <f t="shared" si="220"/>
        <v>0</v>
      </c>
      <c r="T501" s="44">
        <f t="shared" si="220"/>
        <v>0</v>
      </c>
      <c r="U501" s="44">
        <f t="shared" si="220"/>
        <v>0</v>
      </c>
      <c r="V501" s="44">
        <f t="shared" si="220"/>
        <v>0</v>
      </c>
      <c r="W501" s="38"/>
      <c r="X501" s="42">
        <v>0</v>
      </c>
    </row>
    <row r="502" spans="1:24" ht="12.75">
      <c r="A502" s="38">
        <f t="shared" si="224"/>
        <v>460</v>
      </c>
      <c r="B502" s="41" t="s">
        <v>818</v>
      </c>
      <c r="C502" s="41" t="s">
        <v>653</v>
      </c>
      <c r="D502" s="38">
        <v>1973</v>
      </c>
      <c r="E502" s="42">
        <v>14</v>
      </c>
      <c r="F502" s="42"/>
      <c r="G502" s="44"/>
      <c r="H502" s="44"/>
      <c r="I502" s="44"/>
      <c r="J502" s="45"/>
      <c r="K502" s="44"/>
      <c r="L502" s="44">
        <v>0</v>
      </c>
      <c r="M502" s="44">
        <v>0</v>
      </c>
      <c r="N502" s="44">
        <f t="shared" si="230"/>
        <v>0</v>
      </c>
      <c r="O502" s="44">
        <f t="shared" si="219"/>
        <v>0</v>
      </c>
      <c r="P502" s="44">
        <f t="shared" si="216"/>
        <v>0</v>
      </c>
      <c r="Q502" s="44">
        <f t="shared" si="227"/>
        <v>0</v>
      </c>
      <c r="R502" s="44">
        <f t="shared" si="228"/>
        <v>0</v>
      </c>
      <c r="S502" s="44">
        <f t="shared" si="220"/>
        <v>0</v>
      </c>
      <c r="T502" s="44">
        <f t="shared" si="220"/>
        <v>0</v>
      </c>
      <c r="U502" s="44">
        <f t="shared" si="220"/>
        <v>0</v>
      </c>
      <c r="V502" s="44">
        <f t="shared" si="220"/>
        <v>0</v>
      </c>
      <c r="W502" s="38"/>
      <c r="X502" s="42"/>
    </row>
    <row r="503" spans="1:24" ht="12.75">
      <c r="A503" s="38">
        <f t="shared" si="224"/>
        <v>461</v>
      </c>
      <c r="B503" s="41" t="s">
        <v>815</v>
      </c>
      <c r="C503" s="41" t="s">
        <v>653</v>
      </c>
      <c r="D503" s="38">
        <v>1978</v>
      </c>
      <c r="E503" s="42">
        <v>36</v>
      </c>
      <c r="F503" s="42"/>
      <c r="G503" s="44"/>
      <c r="H503" s="44"/>
      <c r="I503" s="44"/>
      <c r="J503" s="45"/>
      <c r="K503" s="44"/>
      <c r="L503" s="44">
        <v>16</v>
      </c>
      <c r="M503" s="44">
        <v>16</v>
      </c>
      <c r="N503" s="44">
        <f t="shared" si="230"/>
        <v>15.952</v>
      </c>
      <c r="O503" s="44">
        <f t="shared" si="219"/>
        <v>15.904144</v>
      </c>
      <c r="P503" s="44">
        <f t="shared" si="216"/>
        <v>15.856431568</v>
      </c>
      <c r="Q503" s="44">
        <f t="shared" si="227"/>
        <v>15.856431568</v>
      </c>
      <c r="R503" s="44">
        <f t="shared" si="228"/>
        <v>15.808862273295999</v>
      </c>
      <c r="S503" s="44">
        <f t="shared" si="220"/>
        <v>15.761435686476112</v>
      </c>
      <c r="T503" s="44">
        <f t="shared" si="220"/>
        <v>15.714151379416684</v>
      </c>
      <c r="U503" s="44">
        <f t="shared" si="220"/>
        <v>15.667008925278434</v>
      </c>
      <c r="V503" s="44">
        <f t="shared" si="220"/>
        <v>15.6200078985026</v>
      </c>
      <c r="W503" s="38"/>
      <c r="X503" s="42"/>
    </row>
    <row r="504" spans="1:24" ht="12.75">
      <c r="A504" s="38">
        <f t="shared" si="224"/>
        <v>462</v>
      </c>
      <c r="B504" s="41" t="s">
        <v>723</v>
      </c>
      <c r="C504" s="41" t="s">
        <v>105</v>
      </c>
      <c r="D504" s="38">
        <v>1961</v>
      </c>
      <c r="E504" s="42">
        <v>8</v>
      </c>
      <c r="F504" s="42">
        <v>0</v>
      </c>
      <c r="G504" s="44">
        <f t="shared" si="221"/>
        <v>0</v>
      </c>
      <c r="H504" s="44">
        <f t="shared" si="229"/>
        <v>0</v>
      </c>
      <c r="I504" s="44">
        <f t="shared" si="229"/>
        <v>0</v>
      </c>
      <c r="J504" s="45">
        <f t="shared" si="222"/>
        <v>0</v>
      </c>
      <c r="K504" s="44">
        <f t="shared" si="223"/>
        <v>0</v>
      </c>
      <c r="L504" s="44">
        <f aca="true" t="shared" si="231" ref="L504:M508">SUM(K504*99.7)/100</f>
        <v>0</v>
      </c>
      <c r="M504" s="44">
        <f t="shared" si="231"/>
        <v>0</v>
      </c>
      <c r="N504" s="44">
        <f t="shared" si="230"/>
        <v>0</v>
      </c>
      <c r="O504" s="44">
        <f t="shared" si="219"/>
        <v>0</v>
      </c>
      <c r="P504" s="44">
        <f t="shared" si="216"/>
        <v>0</v>
      </c>
      <c r="Q504" s="44">
        <f t="shared" si="227"/>
        <v>0</v>
      </c>
      <c r="R504" s="44">
        <f t="shared" si="228"/>
        <v>0</v>
      </c>
      <c r="S504" s="44">
        <f t="shared" si="220"/>
        <v>0</v>
      </c>
      <c r="T504" s="44">
        <f t="shared" si="220"/>
        <v>0</v>
      </c>
      <c r="U504" s="44">
        <f t="shared" si="220"/>
        <v>0</v>
      </c>
      <c r="V504" s="44">
        <f t="shared" si="220"/>
        <v>0</v>
      </c>
      <c r="W504" s="38"/>
      <c r="X504" s="42">
        <v>0</v>
      </c>
    </row>
    <row r="505" spans="1:24" ht="12.75">
      <c r="A505" s="38">
        <f t="shared" si="224"/>
        <v>463</v>
      </c>
      <c r="B505" s="41" t="s">
        <v>724</v>
      </c>
      <c r="C505" s="41" t="s">
        <v>105</v>
      </c>
      <c r="D505" s="38">
        <v>1970</v>
      </c>
      <c r="E505" s="42">
        <v>13</v>
      </c>
      <c r="F505" s="42">
        <v>0</v>
      </c>
      <c r="G505" s="44">
        <f t="shared" si="221"/>
        <v>0</v>
      </c>
      <c r="H505" s="44">
        <f t="shared" si="229"/>
        <v>0</v>
      </c>
      <c r="I505" s="44">
        <f t="shared" si="229"/>
        <v>0</v>
      </c>
      <c r="J505" s="45">
        <f t="shared" si="222"/>
        <v>0</v>
      </c>
      <c r="K505" s="44">
        <f t="shared" si="223"/>
        <v>0</v>
      </c>
      <c r="L505" s="44">
        <f t="shared" si="231"/>
        <v>0</v>
      </c>
      <c r="M505" s="44">
        <f t="shared" si="231"/>
        <v>0</v>
      </c>
      <c r="N505" s="44">
        <f t="shared" si="230"/>
        <v>0</v>
      </c>
      <c r="O505" s="44">
        <f t="shared" si="219"/>
        <v>0</v>
      </c>
      <c r="P505" s="44">
        <f t="shared" si="216"/>
        <v>0</v>
      </c>
      <c r="Q505" s="44">
        <f t="shared" si="227"/>
        <v>0</v>
      </c>
      <c r="R505" s="44">
        <f t="shared" si="228"/>
        <v>0</v>
      </c>
      <c r="S505" s="44">
        <f t="shared" si="220"/>
        <v>0</v>
      </c>
      <c r="T505" s="44">
        <f t="shared" si="220"/>
        <v>0</v>
      </c>
      <c r="U505" s="44">
        <f t="shared" si="220"/>
        <v>0</v>
      </c>
      <c r="V505" s="44">
        <f t="shared" si="220"/>
        <v>0</v>
      </c>
      <c r="W505" s="38"/>
      <c r="X505" s="42">
        <v>0</v>
      </c>
    </row>
    <row r="506" spans="1:24" ht="12.75">
      <c r="A506" s="38">
        <f t="shared" si="224"/>
        <v>464</v>
      </c>
      <c r="B506" s="41" t="s">
        <v>724</v>
      </c>
      <c r="C506" s="41" t="s">
        <v>653</v>
      </c>
      <c r="D506" s="38">
        <v>1970</v>
      </c>
      <c r="E506" s="42">
        <v>9</v>
      </c>
      <c r="F506" s="42">
        <v>0</v>
      </c>
      <c r="G506" s="44">
        <f t="shared" si="221"/>
        <v>0</v>
      </c>
      <c r="H506" s="44">
        <f t="shared" si="229"/>
        <v>0</v>
      </c>
      <c r="I506" s="44">
        <f t="shared" si="229"/>
        <v>0</v>
      </c>
      <c r="J506" s="45">
        <f t="shared" si="222"/>
        <v>0</v>
      </c>
      <c r="K506" s="44">
        <f t="shared" si="223"/>
        <v>0</v>
      </c>
      <c r="L506" s="44">
        <f t="shared" si="231"/>
        <v>0</v>
      </c>
      <c r="M506" s="44">
        <f t="shared" si="231"/>
        <v>0</v>
      </c>
      <c r="N506" s="44">
        <f t="shared" si="230"/>
        <v>0</v>
      </c>
      <c r="O506" s="44">
        <f t="shared" si="219"/>
        <v>0</v>
      </c>
      <c r="P506" s="44">
        <f t="shared" si="216"/>
        <v>0</v>
      </c>
      <c r="Q506" s="44">
        <f t="shared" si="227"/>
        <v>0</v>
      </c>
      <c r="R506" s="44">
        <f t="shared" si="228"/>
        <v>0</v>
      </c>
      <c r="S506" s="44">
        <f t="shared" si="220"/>
        <v>0</v>
      </c>
      <c r="T506" s="44">
        <f t="shared" si="220"/>
        <v>0</v>
      </c>
      <c r="U506" s="44">
        <f t="shared" si="220"/>
        <v>0</v>
      </c>
      <c r="V506" s="44">
        <f t="shared" si="220"/>
        <v>0</v>
      </c>
      <c r="W506" s="38"/>
      <c r="X506" s="42">
        <v>0</v>
      </c>
    </row>
    <row r="507" spans="1:24" ht="12.75">
      <c r="A507" s="38">
        <f t="shared" si="224"/>
        <v>465</v>
      </c>
      <c r="B507" s="41" t="s">
        <v>725</v>
      </c>
      <c r="C507" s="41" t="s">
        <v>109</v>
      </c>
      <c r="D507" s="38"/>
      <c r="E507" s="42">
        <v>20</v>
      </c>
      <c r="F507" s="42">
        <v>19</v>
      </c>
      <c r="G507" s="44">
        <f t="shared" si="221"/>
        <v>18.62</v>
      </c>
      <c r="H507" s="44">
        <f t="shared" si="229"/>
        <v>18.4338</v>
      </c>
      <c r="I507" s="44">
        <f t="shared" si="229"/>
        <v>18.249462</v>
      </c>
      <c r="J507" s="45">
        <f t="shared" si="222"/>
        <v>18.15821469</v>
      </c>
      <c r="K507" s="44">
        <f t="shared" si="223"/>
        <v>18.10374004593</v>
      </c>
      <c r="L507" s="44">
        <f t="shared" si="231"/>
        <v>18.049428825792212</v>
      </c>
      <c r="M507" s="44">
        <f t="shared" si="231"/>
        <v>17.995280539314834</v>
      </c>
      <c r="N507" s="44">
        <f t="shared" si="230"/>
        <v>17.94129469769689</v>
      </c>
      <c r="O507" s="44">
        <f t="shared" si="219"/>
        <v>17.887470813603798</v>
      </c>
      <c r="P507" s="44">
        <f t="shared" si="216"/>
        <v>17.833808401162987</v>
      </c>
      <c r="Q507" s="44">
        <f t="shared" si="227"/>
        <v>17.833808401162987</v>
      </c>
      <c r="R507" s="44">
        <f t="shared" si="228"/>
        <v>17.780306975959498</v>
      </c>
      <c r="S507" s="44">
        <f t="shared" si="220"/>
        <v>17.726966055031617</v>
      </c>
      <c r="T507" s="44">
        <f t="shared" si="220"/>
        <v>17.673785156866522</v>
      </c>
      <c r="U507" s="44">
        <f t="shared" si="220"/>
        <v>17.620763801395924</v>
      </c>
      <c r="V507" s="44">
        <f t="shared" si="220"/>
        <v>17.567901509991735</v>
      </c>
      <c r="W507" s="38"/>
      <c r="X507" s="42">
        <v>0</v>
      </c>
    </row>
    <row r="508" spans="1:24" ht="12.75">
      <c r="A508" s="38">
        <f t="shared" si="224"/>
        <v>466</v>
      </c>
      <c r="B508" s="41" t="s">
        <v>723</v>
      </c>
      <c r="C508" s="41" t="s">
        <v>105</v>
      </c>
      <c r="D508" s="38">
        <v>1970</v>
      </c>
      <c r="E508" s="42">
        <v>17</v>
      </c>
      <c r="F508" s="42">
        <v>0</v>
      </c>
      <c r="G508" s="44">
        <f t="shared" si="221"/>
        <v>0</v>
      </c>
      <c r="H508" s="44">
        <f>(G508*99)/100</f>
        <v>0</v>
      </c>
      <c r="I508" s="44">
        <f>(H508*99)/100</f>
        <v>0</v>
      </c>
      <c r="J508" s="45">
        <f t="shared" si="222"/>
        <v>0</v>
      </c>
      <c r="K508" s="44">
        <f t="shared" si="223"/>
        <v>0</v>
      </c>
      <c r="L508" s="44">
        <f t="shared" si="231"/>
        <v>0</v>
      </c>
      <c r="M508" s="44">
        <f t="shared" si="231"/>
        <v>0</v>
      </c>
      <c r="N508" s="44">
        <f t="shared" si="230"/>
        <v>0</v>
      </c>
      <c r="O508" s="44">
        <f t="shared" si="219"/>
        <v>0</v>
      </c>
      <c r="P508" s="44">
        <f t="shared" si="216"/>
        <v>0</v>
      </c>
      <c r="Q508" s="44">
        <f t="shared" si="227"/>
        <v>0</v>
      </c>
      <c r="R508" s="44">
        <f t="shared" si="228"/>
        <v>0</v>
      </c>
      <c r="S508" s="44">
        <f t="shared" si="220"/>
        <v>0</v>
      </c>
      <c r="T508" s="44">
        <f t="shared" si="220"/>
        <v>0</v>
      </c>
      <c r="U508" s="44">
        <f t="shared" si="220"/>
        <v>0</v>
      </c>
      <c r="V508" s="44">
        <f t="shared" si="220"/>
        <v>0</v>
      </c>
      <c r="W508" s="38"/>
      <c r="X508" s="42">
        <v>0</v>
      </c>
    </row>
    <row r="509" spans="1:24" ht="12.75">
      <c r="A509" s="38">
        <f t="shared" si="224"/>
        <v>467</v>
      </c>
      <c r="B509" s="41" t="s">
        <v>723</v>
      </c>
      <c r="C509" s="41" t="s">
        <v>105</v>
      </c>
      <c r="D509" s="38">
        <v>2005</v>
      </c>
      <c r="E509" s="42">
        <v>20</v>
      </c>
      <c r="F509" s="42"/>
      <c r="G509" s="44"/>
      <c r="H509" s="44"/>
      <c r="I509" s="44"/>
      <c r="J509" s="45"/>
      <c r="K509" s="44"/>
      <c r="L509" s="44">
        <v>15</v>
      </c>
      <c r="M509" s="44">
        <v>15</v>
      </c>
      <c r="N509" s="44">
        <f t="shared" si="230"/>
        <v>14.955</v>
      </c>
      <c r="O509" s="44">
        <f t="shared" si="219"/>
        <v>14.910135</v>
      </c>
      <c r="P509" s="44">
        <f t="shared" si="216"/>
        <v>14.865404595</v>
      </c>
      <c r="Q509" s="44">
        <f t="shared" si="227"/>
        <v>14.865404595</v>
      </c>
      <c r="R509" s="44">
        <f t="shared" si="228"/>
        <v>14.820808381214999</v>
      </c>
      <c r="S509" s="44">
        <f t="shared" si="220"/>
        <v>14.776345956071355</v>
      </c>
      <c r="T509" s="44">
        <f t="shared" si="220"/>
        <v>14.732016918203142</v>
      </c>
      <c r="U509" s="44">
        <f t="shared" si="220"/>
        <v>14.687820867448533</v>
      </c>
      <c r="V509" s="44">
        <f t="shared" si="220"/>
        <v>14.643757404846188</v>
      </c>
      <c r="W509" s="38"/>
      <c r="X509" s="42"/>
    </row>
    <row r="510" spans="1:24" ht="12.75">
      <c r="A510" s="38">
        <f t="shared" si="224"/>
        <v>468</v>
      </c>
      <c r="B510" s="41" t="s">
        <v>726</v>
      </c>
      <c r="C510" s="41" t="s">
        <v>106</v>
      </c>
      <c r="D510" s="38">
        <v>1970</v>
      </c>
      <c r="E510" s="42">
        <v>197</v>
      </c>
      <c r="F510" s="42">
        <v>0</v>
      </c>
      <c r="G510" s="44">
        <f t="shared" si="221"/>
        <v>0</v>
      </c>
      <c r="H510" s="44">
        <f>(G510*99)/100</f>
        <v>0</v>
      </c>
      <c r="I510" s="44">
        <f>(H510*99)/100</f>
        <v>0</v>
      </c>
      <c r="J510" s="45">
        <f t="shared" si="222"/>
        <v>0</v>
      </c>
      <c r="K510" s="44">
        <f t="shared" si="223"/>
        <v>0</v>
      </c>
      <c r="L510" s="44">
        <f>SUM(K510*99.7)/100</f>
        <v>0</v>
      </c>
      <c r="M510" s="44">
        <f>SUM(L510*99.7)/100</f>
        <v>0</v>
      </c>
      <c r="N510" s="44">
        <f t="shared" si="230"/>
        <v>0</v>
      </c>
      <c r="O510" s="44">
        <f t="shared" si="219"/>
        <v>0</v>
      </c>
      <c r="P510" s="44">
        <f t="shared" si="216"/>
        <v>0</v>
      </c>
      <c r="Q510" s="44">
        <f t="shared" si="227"/>
        <v>0</v>
      </c>
      <c r="R510" s="44">
        <f t="shared" si="228"/>
        <v>0</v>
      </c>
      <c r="S510" s="44">
        <f t="shared" si="220"/>
        <v>0</v>
      </c>
      <c r="T510" s="44">
        <f t="shared" si="220"/>
        <v>0</v>
      </c>
      <c r="U510" s="44">
        <f t="shared" si="220"/>
        <v>0</v>
      </c>
      <c r="V510" s="44">
        <f t="shared" si="220"/>
        <v>0</v>
      </c>
      <c r="W510" s="38"/>
      <c r="X510" s="42">
        <v>0</v>
      </c>
    </row>
    <row r="511" spans="1:24" ht="12.75">
      <c r="A511" s="38"/>
      <c r="B511" s="49" t="s">
        <v>837</v>
      </c>
      <c r="C511" s="41"/>
      <c r="D511" s="38"/>
      <c r="E511" s="42"/>
      <c r="F511" s="42"/>
      <c r="G511" s="44"/>
      <c r="H511" s="44"/>
      <c r="I511" s="44"/>
      <c r="J511" s="45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38"/>
      <c r="X511" s="42"/>
    </row>
    <row r="512" spans="1:24" ht="12.75">
      <c r="A512" s="38">
        <v>469</v>
      </c>
      <c r="B512" s="37" t="s">
        <v>838</v>
      </c>
      <c r="C512" s="41" t="s">
        <v>839</v>
      </c>
      <c r="D512" s="38">
        <v>2004</v>
      </c>
      <c r="E512" s="37">
        <v>931</v>
      </c>
      <c r="F512" s="37"/>
      <c r="G512" s="37"/>
      <c r="H512" s="37"/>
      <c r="I512" s="37"/>
      <c r="J512" s="56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>
        <v>800</v>
      </c>
      <c r="V512" s="44">
        <v>800.3</v>
      </c>
      <c r="W512" s="38"/>
      <c r="X512" s="37">
        <v>118.4</v>
      </c>
    </row>
    <row r="513" spans="1:24" ht="12.75">
      <c r="A513" s="38"/>
      <c r="B513" s="49" t="s">
        <v>730</v>
      </c>
      <c r="C513" s="41"/>
      <c r="D513" s="38"/>
      <c r="E513" s="42"/>
      <c r="F513" s="42"/>
      <c r="G513" s="44">
        <f t="shared" si="221"/>
        <v>0</v>
      </c>
      <c r="H513" s="44"/>
      <c r="I513" s="44"/>
      <c r="J513" s="45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>
        <f t="shared" si="220"/>
        <v>0</v>
      </c>
      <c r="V513" s="44">
        <f t="shared" si="220"/>
        <v>0</v>
      </c>
      <c r="W513" s="38"/>
      <c r="X513" s="42"/>
    </row>
    <row r="514" spans="1:24" ht="12.75">
      <c r="A514" s="38">
        <v>470</v>
      </c>
      <c r="B514" s="41" t="s">
        <v>731</v>
      </c>
      <c r="C514" s="41" t="s">
        <v>732</v>
      </c>
      <c r="D514" s="38">
        <v>2002</v>
      </c>
      <c r="E514" s="42">
        <v>2290</v>
      </c>
      <c r="F514" s="42">
        <v>2156</v>
      </c>
      <c r="G514" s="44">
        <f t="shared" si="221"/>
        <v>2112.88</v>
      </c>
      <c r="H514" s="44">
        <f>(G514*99)/100</f>
        <v>2091.7512</v>
      </c>
      <c r="I514" s="44">
        <f>(H514*99)/100</f>
        <v>2070.833688</v>
      </c>
      <c r="J514" s="45">
        <f t="shared" si="222"/>
        <v>2060.47951956</v>
      </c>
      <c r="K514" s="44">
        <f t="shared" si="223"/>
        <v>2054.29808100132</v>
      </c>
      <c r="L514" s="44">
        <f>SUM(K514*99.7)/100</f>
        <v>2048.135186758316</v>
      </c>
      <c r="M514" s="44">
        <f>SUM(L514*99.7)/100</f>
        <v>2041.9907811980413</v>
      </c>
      <c r="N514" s="44">
        <f>SUM(M514*99.7)/100</f>
        <v>2035.8648088544473</v>
      </c>
      <c r="O514" s="44">
        <f t="shared" si="219"/>
        <v>2029.757214427884</v>
      </c>
      <c r="P514" s="44">
        <f t="shared" si="216"/>
        <v>2023.6679427846002</v>
      </c>
      <c r="Q514" s="44">
        <f t="shared" si="227"/>
        <v>2023.6679427846002</v>
      </c>
      <c r="R514" s="44">
        <f t="shared" si="228"/>
        <v>2017.5969389562465</v>
      </c>
      <c r="S514" s="44">
        <f t="shared" si="220"/>
        <v>2011.544148139378</v>
      </c>
      <c r="T514" s="44">
        <f t="shared" si="220"/>
        <v>2005.5095156949599</v>
      </c>
      <c r="U514" s="44">
        <f t="shared" si="220"/>
        <v>1999.492987147875</v>
      </c>
      <c r="V514" s="44">
        <f t="shared" si="220"/>
        <v>1993.4945081864314</v>
      </c>
      <c r="W514" s="38">
        <v>1</v>
      </c>
      <c r="X514" s="42">
        <v>768.8</v>
      </c>
    </row>
    <row r="515" spans="1:24" ht="12.75">
      <c r="A515" s="38"/>
      <c r="B515" s="46" t="s">
        <v>733</v>
      </c>
      <c r="C515" s="46"/>
      <c r="D515" s="67"/>
      <c r="E515" s="45">
        <f>SUM(E410:E514)</f>
        <v>16529.549</v>
      </c>
      <c r="F515" s="45">
        <f aca="true" t="shared" si="232" ref="F515:X515">SUM(F410:F514)</f>
        <v>5137</v>
      </c>
      <c r="G515" s="45">
        <f t="shared" si="232"/>
        <v>5034.26</v>
      </c>
      <c r="H515" s="45">
        <f t="shared" si="232"/>
        <v>4983.917399999998</v>
      </c>
      <c r="I515" s="45">
        <f t="shared" si="232"/>
        <v>4934.078226000001</v>
      </c>
      <c r="J515" s="45">
        <f t="shared" si="232"/>
        <v>4909.40783487</v>
      </c>
      <c r="K515" s="45">
        <f t="shared" si="232"/>
        <v>4894.679611365389</v>
      </c>
      <c r="L515" s="45">
        <f t="shared" si="232"/>
        <v>9480.98667675359</v>
      </c>
      <c r="M515" s="45">
        <f t="shared" si="232"/>
        <v>9469.769431723327</v>
      </c>
      <c r="N515" s="45">
        <f t="shared" si="232"/>
        <v>9441.360123428161</v>
      </c>
      <c r="O515" s="45">
        <f t="shared" si="232"/>
        <v>9413.036043057875</v>
      </c>
      <c r="P515" s="45">
        <f t="shared" si="232"/>
        <v>9384.796934928698</v>
      </c>
      <c r="Q515" s="45">
        <f t="shared" si="232"/>
        <v>9384.796934928698</v>
      </c>
      <c r="R515" s="45">
        <f t="shared" si="232"/>
        <v>9356.642544123912</v>
      </c>
      <c r="S515" s="45">
        <f t="shared" si="232"/>
        <v>9328.572616491541</v>
      </c>
      <c r="T515" s="45">
        <f t="shared" si="232"/>
        <v>9300.586898642065</v>
      </c>
      <c r="U515" s="45">
        <f t="shared" si="232"/>
        <v>10072.685137946139</v>
      </c>
      <c r="V515" s="72">
        <f>(U515*99.7)/100</f>
        <v>10042.467082532301</v>
      </c>
      <c r="W515" s="45">
        <f t="shared" si="232"/>
        <v>52</v>
      </c>
      <c r="X515" s="45">
        <f t="shared" si="232"/>
        <v>10004.199999999999</v>
      </c>
    </row>
    <row r="516" spans="1:24" ht="12.75">
      <c r="A516" s="38"/>
      <c r="B516" s="41"/>
      <c r="C516" s="41"/>
      <c r="D516" s="38"/>
      <c r="E516" s="42"/>
      <c r="F516" s="42"/>
      <c r="G516" s="44">
        <f t="shared" si="221"/>
        <v>0</v>
      </c>
      <c r="H516" s="44"/>
      <c r="I516" s="44"/>
      <c r="J516" s="45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38"/>
      <c r="X516" s="42"/>
    </row>
    <row r="517" spans="1:24" ht="12.75">
      <c r="A517" s="54"/>
      <c r="B517" s="55" t="s">
        <v>734</v>
      </c>
      <c r="C517" s="55"/>
      <c r="D517" s="54"/>
      <c r="E517" s="68">
        <f aca="true" t="shared" si="233" ref="E517:U517">SUM(E515+E409)</f>
        <v>607125.549</v>
      </c>
      <c r="F517" s="68">
        <f t="shared" si="233"/>
        <v>317252</v>
      </c>
      <c r="G517" s="68">
        <f t="shared" si="233"/>
        <v>310906.95999999996</v>
      </c>
      <c r="H517" s="68">
        <f t="shared" si="233"/>
        <v>307797.8904</v>
      </c>
      <c r="I517" s="68">
        <f t="shared" si="233"/>
        <v>304719.911496</v>
      </c>
      <c r="J517" s="68">
        <f t="shared" si="233"/>
        <v>303196.31193852006</v>
      </c>
      <c r="K517" s="68">
        <f t="shared" si="233"/>
        <v>302286.7230027041</v>
      </c>
      <c r="L517" s="68">
        <f t="shared" si="233"/>
        <v>305980.8539379184</v>
      </c>
      <c r="M517" s="68">
        <f t="shared" si="233"/>
        <v>305080.13709110493</v>
      </c>
      <c r="N517" s="68">
        <f t="shared" si="233"/>
        <v>304164.8966798316</v>
      </c>
      <c r="O517" s="68">
        <f t="shared" si="233"/>
        <v>303252.4019897921</v>
      </c>
      <c r="P517" s="68">
        <f t="shared" si="233"/>
        <v>302342.64478382276</v>
      </c>
      <c r="Q517" s="68">
        <f t="shared" si="233"/>
        <v>302342.64478382276</v>
      </c>
      <c r="R517" s="68">
        <f t="shared" si="233"/>
        <v>301435.6168494713</v>
      </c>
      <c r="S517" s="68">
        <f t="shared" si="233"/>
        <v>300531.30999892286</v>
      </c>
      <c r="T517" s="68">
        <f t="shared" si="233"/>
        <v>299629.7160689261</v>
      </c>
      <c r="U517" s="68">
        <f t="shared" si="233"/>
        <v>299530.82692071935</v>
      </c>
      <c r="V517" s="68">
        <f>(U517*99.7)/100</f>
        <v>298632.2344399572</v>
      </c>
      <c r="W517" s="68">
        <f>SUM(W515+W409)</f>
        <v>52</v>
      </c>
      <c r="X517" s="68">
        <f>SUM(X515+X409)</f>
        <v>135662.55000000002</v>
      </c>
    </row>
    <row r="518" spans="23:24" ht="12.75">
      <c r="W518" s="30"/>
      <c r="X518" s="31"/>
    </row>
    <row r="521" spans="1:23" s="64" customFormat="1" ht="18">
      <c r="A521" s="63"/>
      <c r="B521" s="64" t="s">
        <v>820</v>
      </c>
      <c r="D521" s="63"/>
      <c r="J521" s="65"/>
      <c r="W521" s="63" t="s">
        <v>821</v>
      </c>
    </row>
  </sheetData>
  <mergeCells count="3">
    <mergeCell ref="A3:X3"/>
    <mergeCell ref="A2:X2"/>
    <mergeCell ref="A1:X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8"/>
  <sheetViews>
    <sheetView tabSelected="1" workbookViewId="0" topLeftCell="A359">
      <selection activeCell="A373" sqref="A373"/>
    </sheetView>
  </sheetViews>
  <sheetFormatPr defaultColWidth="9.00390625" defaultRowHeight="12.75"/>
  <cols>
    <col min="1" max="1" width="12.75390625" style="110" bestFit="1" customWidth="1"/>
    <col min="2" max="2" width="34.375" style="105" customWidth="1"/>
    <col min="3" max="3" width="45.25390625" style="105" customWidth="1"/>
    <col min="4" max="4" width="13.625" style="110" customWidth="1"/>
    <col min="5" max="5" width="23.875" style="105" customWidth="1"/>
    <col min="6" max="6" width="16.25390625" style="105" customWidth="1"/>
    <col min="7" max="7" width="12.75390625" style="110" customWidth="1"/>
    <col min="8" max="8" width="13.375" style="105" customWidth="1"/>
    <col min="9" max="16384" width="9.125" style="105" customWidth="1"/>
  </cols>
  <sheetData>
    <row r="1" spans="1:8" s="109" customFormat="1" ht="12.75" customHeight="1">
      <c r="A1" s="189" t="s">
        <v>1171</v>
      </c>
      <c r="B1" s="189"/>
      <c r="C1" s="189"/>
      <c r="D1" s="189"/>
      <c r="E1" s="189"/>
      <c r="F1" s="189"/>
      <c r="G1" s="189"/>
      <c r="H1" s="189"/>
    </row>
    <row r="2" spans="1:8" s="109" customFormat="1" ht="82.5" customHeight="1">
      <c r="A2" s="190" t="s">
        <v>846</v>
      </c>
      <c r="B2" s="190"/>
      <c r="C2" s="190"/>
      <c r="D2" s="190"/>
      <c r="E2" s="190"/>
      <c r="F2" s="190"/>
      <c r="G2" s="190"/>
      <c r="H2" s="190"/>
    </row>
    <row r="3" spans="1:8" ht="16.5" thickBot="1">
      <c r="A3" s="191"/>
      <c r="B3" s="191"/>
      <c r="C3" s="191"/>
      <c r="D3" s="191"/>
      <c r="E3" s="191"/>
      <c r="F3" s="192"/>
      <c r="G3" s="191"/>
      <c r="H3" s="191"/>
    </row>
    <row r="4" spans="1:8" ht="79.5" thickBot="1">
      <c r="A4" s="111" t="s">
        <v>1172</v>
      </c>
      <c r="B4" s="112" t="s">
        <v>1173</v>
      </c>
      <c r="C4" s="112" t="s">
        <v>1174</v>
      </c>
      <c r="D4" s="112" t="s">
        <v>1175</v>
      </c>
      <c r="E4" s="112" t="s">
        <v>930</v>
      </c>
      <c r="F4" s="113" t="s">
        <v>1105</v>
      </c>
      <c r="G4" s="112" t="s">
        <v>1177</v>
      </c>
      <c r="H4" s="112" t="s">
        <v>1178</v>
      </c>
    </row>
    <row r="5" spans="1:8" s="110" customFormat="1" ht="15.75">
      <c r="A5" s="114">
        <v>1</v>
      </c>
      <c r="B5" s="114">
        <v>2</v>
      </c>
      <c r="C5" s="114">
        <v>3</v>
      </c>
      <c r="D5" s="114">
        <v>4</v>
      </c>
      <c r="E5" s="115">
        <v>5</v>
      </c>
      <c r="F5" s="115">
        <v>6</v>
      </c>
      <c r="G5" s="114">
        <v>7</v>
      </c>
      <c r="H5" s="114">
        <v>8</v>
      </c>
    </row>
    <row r="6" spans="1:8" s="110" customFormat="1" ht="15.75">
      <c r="A6" s="116"/>
      <c r="B6" s="145" t="s">
        <v>79</v>
      </c>
      <c r="C6" s="116"/>
      <c r="D6" s="116"/>
      <c r="E6" s="118"/>
      <c r="F6" s="119"/>
      <c r="G6" s="117"/>
      <c r="H6" s="116"/>
    </row>
    <row r="7" spans="1:8" s="110" customFormat="1" ht="47.25">
      <c r="A7" s="114">
        <v>1</v>
      </c>
      <c r="B7" s="146" t="s">
        <v>746</v>
      </c>
      <c r="C7" s="147" t="s">
        <v>91</v>
      </c>
      <c r="D7" s="149">
        <v>25204</v>
      </c>
      <c r="E7" s="162">
        <v>8124352.21</v>
      </c>
      <c r="F7" s="163">
        <v>4953435.61</v>
      </c>
      <c r="G7" s="144">
        <v>3</v>
      </c>
      <c r="H7" s="150">
        <v>1441</v>
      </c>
    </row>
    <row r="8" spans="1:8" s="110" customFormat="1" ht="47.25">
      <c r="A8" s="114">
        <f>SUM(A7+1)</f>
        <v>2</v>
      </c>
      <c r="B8" s="146" t="s">
        <v>83</v>
      </c>
      <c r="C8" s="147" t="s">
        <v>91</v>
      </c>
      <c r="D8" s="149">
        <v>31048</v>
      </c>
      <c r="E8" s="162">
        <v>205461.75</v>
      </c>
      <c r="F8" s="163">
        <v>150148.99</v>
      </c>
      <c r="G8" s="144">
        <v>3</v>
      </c>
      <c r="H8" s="150">
        <v>373</v>
      </c>
    </row>
    <row r="9" spans="1:8" s="110" customFormat="1" ht="47.25">
      <c r="A9" s="114">
        <f aca="true" t="shared" si="0" ref="A9:A16">SUM(A8+1)</f>
        <v>3</v>
      </c>
      <c r="B9" s="146" t="s">
        <v>86</v>
      </c>
      <c r="C9" s="147" t="s">
        <v>92</v>
      </c>
      <c r="D9" s="149">
        <v>36161</v>
      </c>
      <c r="E9" s="162">
        <v>16837.47</v>
      </c>
      <c r="F9" s="163">
        <v>0</v>
      </c>
      <c r="G9" s="144">
        <v>1</v>
      </c>
      <c r="H9" s="150">
        <v>24</v>
      </c>
    </row>
    <row r="10" spans="1:8" s="110" customFormat="1" ht="47.25">
      <c r="A10" s="114">
        <f t="shared" si="0"/>
        <v>4</v>
      </c>
      <c r="B10" s="146" t="s">
        <v>84</v>
      </c>
      <c r="C10" s="147" t="s">
        <v>94</v>
      </c>
      <c r="D10" s="149">
        <v>32509</v>
      </c>
      <c r="E10" s="162">
        <v>843494.21</v>
      </c>
      <c r="F10" s="163">
        <v>0</v>
      </c>
      <c r="G10" s="144">
        <v>1</v>
      </c>
      <c r="H10" s="150">
        <v>381</v>
      </c>
    </row>
    <row r="11" spans="1:8" s="110" customFormat="1" ht="47.25">
      <c r="A11" s="114">
        <f t="shared" si="0"/>
        <v>5</v>
      </c>
      <c r="B11" s="146" t="s">
        <v>85</v>
      </c>
      <c r="C11" s="147" t="s">
        <v>92</v>
      </c>
      <c r="D11" s="149">
        <v>31778</v>
      </c>
      <c r="E11" s="162">
        <v>354622.84</v>
      </c>
      <c r="F11" s="163">
        <v>146380.86</v>
      </c>
      <c r="G11" s="144">
        <v>1</v>
      </c>
      <c r="H11" s="150">
        <v>104</v>
      </c>
    </row>
    <row r="12" spans="1:8" s="110" customFormat="1" ht="47.25">
      <c r="A12" s="114">
        <f t="shared" si="0"/>
        <v>6</v>
      </c>
      <c r="B12" s="146" t="s">
        <v>80</v>
      </c>
      <c r="C12" s="147" t="s">
        <v>946</v>
      </c>
      <c r="D12" s="149">
        <v>43466</v>
      </c>
      <c r="E12" s="162">
        <v>241142.72</v>
      </c>
      <c r="F12" s="163">
        <v>0</v>
      </c>
      <c r="G12" s="144">
        <v>1</v>
      </c>
      <c r="H12" s="150">
        <v>166.8</v>
      </c>
    </row>
    <row r="13" spans="1:8" s="110" customFormat="1" ht="47.25">
      <c r="A13" s="114">
        <f t="shared" si="0"/>
        <v>7</v>
      </c>
      <c r="B13" s="146" t="s">
        <v>81</v>
      </c>
      <c r="C13" s="147" t="s">
        <v>90</v>
      </c>
      <c r="D13" s="149">
        <v>31048</v>
      </c>
      <c r="E13" s="162">
        <v>106655.9</v>
      </c>
      <c r="F13" s="163">
        <v>89234.53</v>
      </c>
      <c r="G13" s="144"/>
      <c r="H13" s="150"/>
    </row>
    <row r="14" spans="1:8" s="110" customFormat="1" ht="47.25">
      <c r="A14" s="114">
        <f t="shared" si="0"/>
        <v>8</v>
      </c>
      <c r="B14" s="146" t="s">
        <v>87</v>
      </c>
      <c r="C14" s="147" t="s">
        <v>90</v>
      </c>
      <c r="D14" s="149">
        <v>31048</v>
      </c>
      <c r="E14" s="162">
        <v>3905157.36</v>
      </c>
      <c r="F14" s="163">
        <v>3081936.78</v>
      </c>
      <c r="G14" s="144"/>
      <c r="H14" s="150"/>
    </row>
    <row r="15" spans="1:8" s="110" customFormat="1" ht="47.25">
      <c r="A15" s="114">
        <f t="shared" si="0"/>
        <v>9</v>
      </c>
      <c r="B15" s="146" t="s">
        <v>88</v>
      </c>
      <c r="C15" s="147" t="s">
        <v>90</v>
      </c>
      <c r="D15" s="149">
        <v>31048</v>
      </c>
      <c r="E15" s="162">
        <v>3069009.58</v>
      </c>
      <c r="F15" s="163">
        <v>2442213.51</v>
      </c>
      <c r="G15" s="144"/>
      <c r="H15" s="150"/>
    </row>
    <row r="16" spans="1:8" s="110" customFormat="1" ht="49.5" customHeight="1">
      <c r="A16" s="114">
        <f t="shared" si="0"/>
        <v>10</v>
      </c>
      <c r="B16" s="146" t="s">
        <v>82</v>
      </c>
      <c r="C16" s="127" t="s">
        <v>93</v>
      </c>
      <c r="D16" s="149">
        <v>33239</v>
      </c>
      <c r="E16" s="162">
        <v>7146230.91</v>
      </c>
      <c r="F16" s="163">
        <v>6032314.68</v>
      </c>
      <c r="G16" s="144">
        <v>2</v>
      </c>
      <c r="H16" s="150">
        <v>231.5</v>
      </c>
    </row>
    <row r="17" spans="1:8" s="110" customFormat="1" ht="47.25">
      <c r="A17" s="114">
        <v>11</v>
      </c>
      <c r="B17" s="151" t="s">
        <v>950</v>
      </c>
      <c r="C17" s="147" t="s">
        <v>949</v>
      </c>
      <c r="D17" s="149">
        <v>1828</v>
      </c>
      <c r="E17" s="162">
        <v>1466576.93</v>
      </c>
      <c r="F17" s="163">
        <v>0</v>
      </c>
      <c r="G17" s="144">
        <v>1</v>
      </c>
      <c r="H17" s="114">
        <v>351.1</v>
      </c>
    </row>
    <row r="18" spans="1:8" s="110" customFormat="1" ht="47.25">
      <c r="A18" s="114">
        <v>12</v>
      </c>
      <c r="B18" s="172" t="s">
        <v>853</v>
      </c>
      <c r="C18" s="171" t="s">
        <v>854</v>
      </c>
      <c r="D18" s="149">
        <v>33239</v>
      </c>
      <c r="E18" s="162"/>
      <c r="F18" s="163"/>
      <c r="G18" s="144"/>
      <c r="H18" s="114"/>
    </row>
    <row r="19" spans="1:8" s="110" customFormat="1" ht="15.75">
      <c r="A19" s="116"/>
      <c r="B19" s="152" t="s">
        <v>948</v>
      </c>
      <c r="C19" s="148"/>
      <c r="D19" s="116"/>
      <c r="E19" s="164"/>
      <c r="F19" s="165"/>
      <c r="G19" s="117"/>
      <c r="H19" s="116"/>
    </row>
    <row r="20" spans="1:8" s="110" customFormat="1" ht="47.25">
      <c r="A20" s="114">
        <v>13</v>
      </c>
      <c r="B20" s="146" t="s">
        <v>89</v>
      </c>
      <c r="C20" s="147" t="s">
        <v>947</v>
      </c>
      <c r="D20" s="149">
        <v>28126</v>
      </c>
      <c r="E20" s="162">
        <v>3051782.66</v>
      </c>
      <c r="F20" s="163">
        <v>992300.97</v>
      </c>
      <c r="G20" s="144">
        <v>2</v>
      </c>
      <c r="H20" s="114">
        <v>586.6</v>
      </c>
    </row>
    <row r="21" spans="1:8" s="110" customFormat="1" ht="15.75">
      <c r="A21" s="116"/>
      <c r="B21" s="173"/>
      <c r="C21" s="174"/>
      <c r="D21" s="175"/>
      <c r="E21" s="164"/>
      <c r="F21" s="165"/>
      <c r="G21" s="176"/>
      <c r="H21" s="116"/>
    </row>
    <row r="22" spans="1:8" s="120" customFormat="1" ht="53.25" customHeight="1">
      <c r="A22" s="73">
        <v>14</v>
      </c>
      <c r="B22" s="80" t="s">
        <v>907</v>
      </c>
      <c r="C22" s="78" t="s">
        <v>967</v>
      </c>
      <c r="D22" s="79" t="s">
        <v>908</v>
      </c>
      <c r="E22" s="168">
        <v>1141882.3</v>
      </c>
      <c r="F22" s="167">
        <v>648107</v>
      </c>
      <c r="G22" s="82">
        <v>1</v>
      </c>
      <c r="H22" s="76">
        <v>168</v>
      </c>
    </row>
    <row r="23" spans="1:8" s="120" customFormat="1" ht="51" customHeight="1">
      <c r="A23" s="73">
        <f aca="true" t="shared" si="1" ref="A23:A37">SUM(A22+1)</f>
        <v>15</v>
      </c>
      <c r="B23" s="74" t="s">
        <v>601</v>
      </c>
      <c r="C23" s="78" t="s">
        <v>968</v>
      </c>
      <c r="D23" s="76" t="s">
        <v>901</v>
      </c>
      <c r="E23" s="166">
        <v>1856532.6</v>
      </c>
      <c r="F23" s="167">
        <v>1191961.06</v>
      </c>
      <c r="G23" s="77">
        <v>1</v>
      </c>
      <c r="H23" s="76"/>
    </row>
    <row r="24" spans="1:8" s="120" customFormat="1" ht="47.25">
      <c r="A24" s="73">
        <v>16</v>
      </c>
      <c r="B24" s="74" t="s">
        <v>909</v>
      </c>
      <c r="C24" s="78" t="s">
        <v>969</v>
      </c>
      <c r="D24" s="83">
        <v>22647</v>
      </c>
      <c r="E24" s="166">
        <v>54926.69</v>
      </c>
      <c r="F24" s="167">
        <v>36660.98</v>
      </c>
      <c r="G24" s="77">
        <v>1</v>
      </c>
      <c r="H24" s="76"/>
    </row>
    <row r="25" spans="1:8" s="121" customFormat="1" ht="47.25">
      <c r="A25" s="73">
        <v>17</v>
      </c>
      <c r="B25" s="74" t="s">
        <v>971</v>
      </c>
      <c r="C25" s="75" t="s">
        <v>972</v>
      </c>
      <c r="D25" s="76" t="s">
        <v>906</v>
      </c>
      <c r="E25" s="166">
        <v>826628.01</v>
      </c>
      <c r="F25" s="167">
        <v>325600.56</v>
      </c>
      <c r="G25" s="77"/>
      <c r="H25" s="76"/>
    </row>
    <row r="26" spans="1:8" s="120" customFormat="1" ht="47.25">
      <c r="A26" s="73">
        <v>18</v>
      </c>
      <c r="B26" s="74" t="s">
        <v>973</v>
      </c>
      <c r="C26" s="75" t="s">
        <v>972</v>
      </c>
      <c r="D26" s="76" t="s">
        <v>905</v>
      </c>
      <c r="E26" s="166">
        <v>16888.17</v>
      </c>
      <c r="F26" s="167">
        <v>0</v>
      </c>
      <c r="G26" s="77">
        <v>1</v>
      </c>
      <c r="H26" s="76">
        <v>30</v>
      </c>
    </row>
    <row r="27" spans="1:8" s="121" customFormat="1" ht="47.25">
      <c r="A27" s="73">
        <v>19</v>
      </c>
      <c r="B27" s="74" t="s">
        <v>970</v>
      </c>
      <c r="C27" s="75" t="s">
        <v>972</v>
      </c>
      <c r="D27" s="83">
        <v>21551</v>
      </c>
      <c r="E27" s="166">
        <v>5571.93</v>
      </c>
      <c r="F27" s="167">
        <v>0</v>
      </c>
      <c r="G27" s="77">
        <v>1</v>
      </c>
      <c r="H27" s="76">
        <v>10</v>
      </c>
    </row>
    <row r="28" spans="1:8" s="121" customFormat="1" ht="47.25">
      <c r="A28" s="73">
        <v>20</v>
      </c>
      <c r="B28" s="74" t="s">
        <v>974</v>
      </c>
      <c r="C28" s="75" t="s">
        <v>975</v>
      </c>
      <c r="D28" s="83">
        <v>26300</v>
      </c>
      <c r="E28" s="166">
        <v>31765335.83</v>
      </c>
      <c r="F28" s="167">
        <v>1774432.74</v>
      </c>
      <c r="G28" s="77">
        <v>1</v>
      </c>
      <c r="H28" s="76">
        <v>362.5</v>
      </c>
    </row>
    <row r="29" spans="1:8" s="121" customFormat="1" ht="47.25">
      <c r="A29" s="73">
        <f t="shared" si="1"/>
        <v>21</v>
      </c>
      <c r="B29" s="74" t="s">
        <v>976</v>
      </c>
      <c r="C29" s="75" t="s">
        <v>977</v>
      </c>
      <c r="D29" s="83">
        <v>29223</v>
      </c>
      <c r="E29" s="166">
        <v>4694030.77</v>
      </c>
      <c r="F29" s="167">
        <v>2630604.06</v>
      </c>
      <c r="G29" s="77">
        <v>1</v>
      </c>
      <c r="H29" s="76">
        <v>336.8</v>
      </c>
    </row>
    <row r="30" spans="1:8" s="121" customFormat="1" ht="47.25">
      <c r="A30" s="73">
        <f t="shared" si="1"/>
        <v>22</v>
      </c>
      <c r="B30" s="74" t="s">
        <v>978</v>
      </c>
      <c r="C30" s="75" t="s">
        <v>979</v>
      </c>
      <c r="D30" s="83">
        <v>26300</v>
      </c>
      <c r="E30" s="166">
        <v>2279718.74</v>
      </c>
      <c r="F30" s="167">
        <v>0</v>
      </c>
      <c r="G30" s="77">
        <v>1</v>
      </c>
      <c r="H30" s="76">
        <v>278.2</v>
      </c>
    </row>
    <row r="31" spans="1:8" s="121" customFormat="1" ht="47.25">
      <c r="A31" s="73">
        <f t="shared" si="1"/>
        <v>23</v>
      </c>
      <c r="B31" s="74" t="s">
        <v>980</v>
      </c>
      <c r="C31" s="75" t="s">
        <v>981</v>
      </c>
      <c r="D31" s="83">
        <v>31415</v>
      </c>
      <c r="E31" s="166">
        <v>1533446.85</v>
      </c>
      <c r="F31" s="167">
        <v>859581.68</v>
      </c>
      <c r="G31" s="77">
        <v>1</v>
      </c>
      <c r="H31" s="76">
        <v>379.9</v>
      </c>
    </row>
    <row r="32" spans="1:8" s="121" customFormat="1" ht="47.25">
      <c r="A32" s="73">
        <f t="shared" si="1"/>
        <v>24</v>
      </c>
      <c r="B32" s="74" t="s">
        <v>982</v>
      </c>
      <c r="C32" s="75" t="s">
        <v>983</v>
      </c>
      <c r="D32" s="83">
        <v>31781</v>
      </c>
      <c r="E32" s="166">
        <v>637980.07</v>
      </c>
      <c r="F32" s="167">
        <v>348715.75</v>
      </c>
      <c r="G32" s="77">
        <v>1</v>
      </c>
      <c r="H32" s="76">
        <v>374</v>
      </c>
    </row>
    <row r="33" spans="1:8" s="121" customFormat="1" ht="47.25">
      <c r="A33" s="73">
        <f t="shared" si="1"/>
        <v>25</v>
      </c>
      <c r="B33" s="74" t="s">
        <v>984</v>
      </c>
      <c r="C33" s="75" t="s">
        <v>985</v>
      </c>
      <c r="D33" s="83">
        <v>33604</v>
      </c>
      <c r="E33" s="166">
        <v>5206413.42</v>
      </c>
      <c r="F33" s="167">
        <v>2915231.75</v>
      </c>
      <c r="G33" s="77">
        <v>1</v>
      </c>
      <c r="H33" s="76">
        <v>394.3</v>
      </c>
    </row>
    <row r="34" spans="1:8" s="121" customFormat="1" ht="47.25">
      <c r="A34" s="73">
        <f t="shared" si="1"/>
        <v>26</v>
      </c>
      <c r="B34" s="74" t="s">
        <v>986</v>
      </c>
      <c r="C34" s="75" t="s">
        <v>987</v>
      </c>
      <c r="D34" s="83">
        <v>31783</v>
      </c>
      <c r="E34" s="166">
        <v>5961042.36</v>
      </c>
      <c r="F34" s="167">
        <v>3311592.82</v>
      </c>
      <c r="G34" s="77">
        <v>1</v>
      </c>
      <c r="H34" s="76">
        <v>416.3</v>
      </c>
    </row>
    <row r="35" spans="1:8" s="121" customFormat="1" ht="47.25">
      <c r="A35" s="73">
        <f t="shared" si="1"/>
        <v>27</v>
      </c>
      <c r="B35" s="74" t="s">
        <v>988</v>
      </c>
      <c r="C35" s="75" t="s">
        <v>989</v>
      </c>
      <c r="D35" s="83">
        <v>38533</v>
      </c>
      <c r="E35" s="166">
        <v>12435253.22</v>
      </c>
      <c r="F35" s="167">
        <v>11508159.95</v>
      </c>
      <c r="G35" s="77">
        <v>1</v>
      </c>
      <c r="H35" s="76">
        <v>1075.1</v>
      </c>
    </row>
    <row r="36" spans="1:8" s="121" customFormat="1" ht="47.25">
      <c r="A36" s="73">
        <f t="shared" si="1"/>
        <v>28</v>
      </c>
      <c r="B36" s="74" t="s">
        <v>779</v>
      </c>
      <c r="C36" s="75" t="s">
        <v>990</v>
      </c>
      <c r="D36" s="83">
        <v>33604</v>
      </c>
      <c r="E36" s="166">
        <v>500</v>
      </c>
      <c r="F36" s="167">
        <v>0</v>
      </c>
      <c r="G36" s="77">
        <v>1</v>
      </c>
      <c r="H36" s="76">
        <v>20</v>
      </c>
    </row>
    <row r="37" spans="1:8" s="120" customFormat="1" ht="47.25" customHeight="1">
      <c r="A37" s="73">
        <f t="shared" si="1"/>
        <v>29</v>
      </c>
      <c r="B37" s="74" t="s">
        <v>902</v>
      </c>
      <c r="C37" s="75" t="s">
        <v>991</v>
      </c>
      <c r="D37" s="76" t="s">
        <v>899</v>
      </c>
      <c r="E37" s="166">
        <v>5587.14</v>
      </c>
      <c r="F37" s="167">
        <v>0</v>
      </c>
      <c r="G37" s="77">
        <v>1</v>
      </c>
      <c r="H37" s="76">
        <v>20</v>
      </c>
    </row>
    <row r="38" spans="1:8" s="120" customFormat="1" ht="45.75" customHeight="1">
      <c r="A38" s="73">
        <f aca="true" t="shared" si="2" ref="A38:A99">SUM(A37+1)</f>
        <v>30</v>
      </c>
      <c r="B38" s="74" t="s">
        <v>455</v>
      </c>
      <c r="C38" s="75" t="s">
        <v>966</v>
      </c>
      <c r="D38" s="76" t="s">
        <v>900</v>
      </c>
      <c r="E38" s="166">
        <v>135</v>
      </c>
      <c r="F38" s="167">
        <v>0</v>
      </c>
      <c r="G38" s="77">
        <v>1</v>
      </c>
      <c r="H38" s="76">
        <v>20</v>
      </c>
    </row>
    <row r="39" spans="1:8" s="120" customFormat="1" ht="48" customHeight="1">
      <c r="A39" s="73">
        <f t="shared" si="2"/>
        <v>31</v>
      </c>
      <c r="B39" s="74" t="s">
        <v>903</v>
      </c>
      <c r="C39" s="75" t="s">
        <v>1157</v>
      </c>
      <c r="D39" s="76" t="s">
        <v>904</v>
      </c>
      <c r="E39" s="166">
        <v>21970</v>
      </c>
      <c r="F39" s="167">
        <v>13389.71</v>
      </c>
      <c r="G39" s="77">
        <v>1</v>
      </c>
      <c r="H39" s="76">
        <v>72</v>
      </c>
    </row>
    <row r="40" spans="1:8" s="121" customFormat="1" ht="47.25">
      <c r="A40" s="73">
        <v>35</v>
      </c>
      <c r="B40" s="74" t="s">
        <v>992</v>
      </c>
      <c r="C40" s="81" t="s">
        <v>993</v>
      </c>
      <c r="D40" s="83">
        <v>35432</v>
      </c>
      <c r="E40" s="166">
        <v>38744.94</v>
      </c>
      <c r="F40" s="167">
        <v>30306.14</v>
      </c>
      <c r="G40" s="77">
        <v>1</v>
      </c>
      <c r="H40" s="76">
        <v>10</v>
      </c>
    </row>
    <row r="41" spans="1:8" s="121" customFormat="1" ht="51.75" customHeight="1">
      <c r="A41" s="73">
        <v>36</v>
      </c>
      <c r="B41" s="127" t="s">
        <v>468</v>
      </c>
      <c r="C41" s="127" t="s">
        <v>591</v>
      </c>
      <c r="D41" s="90"/>
      <c r="E41" s="167"/>
      <c r="F41" s="167"/>
      <c r="G41" s="76"/>
      <c r="H41" s="141"/>
    </row>
    <row r="42" spans="1:8" s="121" customFormat="1" ht="51.75" customHeight="1">
      <c r="A42" s="73"/>
      <c r="B42" s="127" t="s">
        <v>592</v>
      </c>
      <c r="C42" s="127" t="s">
        <v>591</v>
      </c>
      <c r="D42" s="140"/>
      <c r="E42" s="167"/>
      <c r="F42" s="167"/>
      <c r="G42" s="76"/>
      <c r="H42" s="141"/>
    </row>
    <row r="43" spans="1:8" ht="15.75">
      <c r="A43" s="73"/>
      <c r="B43" s="107" t="s">
        <v>997</v>
      </c>
      <c r="C43" s="142"/>
      <c r="D43" s="143"/>
      <c r="E43" s="153"/>
      <c r="F43" s="154"/>
      <c r="G43" s="116"/>
      <c r="H43" s="107"/>
    </row>
    <row r="44" spans="1:8" s="123" customFormat="1" ht="48" customHeight="1">
      <c r="A44" s="73">
        <v>37</v>
      </c>
      <c r="B44" s="89" t="s">
        <v>994</v>
      </c>
      <c r="C44" s="122" t="s">
        <v>910</v>
      </c>
      <c r="D44" s="139">
        <v>25569</v>
      </c>
      <c r="E44" s="155">
        <v>160425</v>
      </c>
      <c r="F44" s="155">
        <v>85110</v>
      </c>
      <c r="G44" s="89">
        <v>2</v>
      </c>
      <c r="H44" s="89">
        <v>787</v>
      </c>
    </row>
    <row r="45" spans="1:8" s="123" customFormat="1" ht="63">
      <c r="A45" s="73">
        <f t="shared" si="2"/>
        <v>38</v>
      </c>
      <c r="B45" s="93" t="s">
        <v>995</v>
      </c>
      <c r="C45" s="124" t="s">
        <v>911</v>
      </c>
      <c r="D45" s="94">
        <v>25934</v>
      </c>
      <c r="E45" s="156">
        <v>5500</v>
      </c>
      <c r="F45" s="156">
        <v>0</v>
      </c>
      <c r="G45" s="93">
        <v>1</v>
      </c>
      <c r="H45" s="93">
        <v>90</v>
      </c>
    </row>
    <row r="46" spans="1:8" ht="15.75">
      <c r="A46" s="73"/>
      <c r="B46" s="107" t="s">
        <v>855</v>
      </c>
      <c r="C46" s="107"/>
      <c r="D46" s="116"/>
      <c r="E46" s="154"/>
      <c r="F46" s="154"/>
      <c r="G46" s="116"/>
      <c r="H46" s="107"/>
    </row>
    <row r="47" spans="1:8" s="123" customFormat="1" ht="47.25">
      <c r="A47" s="73">
        <v>39</v>
      </c>
      <c r="B47" s="89" t="s">
        <v>998</v>
      </c>
      <c r="C47" s="89" t="s">
        <v>912</v>
      </c>
      <c r="D47" s="90">
        <v>30195</v>
      </c>
      <c r="E47" s="155">
        <v>21846</v>
      </c>
      <c r="F47" s="155">
        <v>7230</v>
      </c>
      <c r="G47" s="89">
        <v>3</v>
      </c>
      <c r="H47" s="89">
        <v>3651.2</v>
      </c>
    </row>
    <row r="48" spans="1:8" s="123" customFormat="1" ht="15.75">
      <c r="A48" s="73"/>
      <c r="B48" s="97" t="s">
        <v>856</v>
      </c>
      <c r="C48" s="97"/>
      <c r="D48" s="98"/>
      <c r="E48" s="157"/>
      <c r="F48" s="157"/>
      <c r="G48" s="97"/>
      <c r="H48" s="97"/>
    </row>
    <row r="49" spans="1:8" s="123" customFormat="1" ht="47.25">
      <c r="A49" s="73">
        <v>40</v>
      </c>
      <c r="B49" s="89" t="s">
        <v>1000</v>
      </c>
      <c r="C49" s="93" t="s">
        <v>913</v>
      </c>
      <c r="D49" s="89">
        <v>1966</v>
      </c>
      <c r="E49" s="155">
        <v>2600584</v>
      </c>
      <c r="F49" s="155">
        <v>1314132</v>
      </c>
      <c r="G49" s="89">
        <v>2</v>
      </c>
      <c r="H49" s="89">
        <v>755</v>
      </c>
    </row>
    <row r="50" spans="1:8" s="123" customFormat="1" ht="47.25">
      <c r="A50" s="73">
        <v>41</v>
      </c>
      <c r="B50" s="89" t="s">
        <v>998</v>
      </c>
      <c r="C50" s="93" t="s">
        <v>913</v>
      </c>
      <c r="D50" s="89">
        <v>1989</v>
      </c>
      <c r="E50" s="155">
        <v>48791589</v>
      </c>
      <c r="F50" s="155">
        <v>38631538</v>
      </c>
      <c r="G50" s="89">
        <v>3</v>
      </c>
      <c r="H50" s="89">
        <v>6156</v>
      </c>
    </row>
    <row r="51" spans="1:8" s="123" customFormat="1" ht="47.25">
      <c r="A51" s="73">
        <f t="shared" si="2"/>
        <v>42</v>
      </c>
      <c r="B51" s="89" t="s">
        <v>239</v>
      </c>
      <c r="C51" s="93" t="s">
        <v>913</v>
      </c>
      <c r="D51" s="89">
        <v>1989</v>
      </c>
      <c r="E51" s="155">
        <v>3260419</v>
      </c>
      <c r="F51" s="155">
        <v>1562612</v>
      </c>
      <c r="G51" s="89">
        <v>1</v>
      </c>
      <c r="H51" s="89">
        <v>328.5</v>
      </c>
    </row>
    <row r="52" spans="1:8" s="123" customFormat="1" ht="47.25">
      <c r="A52" s="73">
        <f t="shared" si="2"/>
        <v>43</v>
      </c>
      <c r="B52" s="89" t="s">
        <v>1002</v>
      </c>
      <c r="C52" s="93" t="s">
        <v>913</v>
      </c>
      <c r="D52" s="89">
        <v>1986</v>
      </c>
      <c r="E52" s="155">
        <v>83349</v>
      </c>
      <c r="F52" s="155">
        <v>43769</v>
      </c>
      <c r="G52" s="89">
        <v>1</v>
      </c>
      <c r="H52" s="89"/>
    </row>
    <row r="53" spans="1:8" s="123" customFormat="1" ht="47.25">
      <c r="A53" s="73">
        <v>44</v>
      </c>
      <c r="B53" s="89" t="s">
        <v>695</v>
      </c>
      <c r="C53" s="93" t="s">
        <v>913</v>
      </c>
      <c r="D53" s="89">
        <v>1989</v>
      </c>
      <c r="E53" s="155">
        <v>2131384</v>
      </c>
      <c r="F53" s="155">
        <v>710469</v>
      </c>
      <c r="G53" s="89">
        <v>1</v>
      </c>
      <c r="H53" s="89">
        <v>110</v>
      </c>
    </row>
    <row r="54" spans="1:8" s="123" customFormat="1" ht="47.25">
      <c r="A54" s="73">
        <f t="shared" si="2"/>
        <v>45</v>
      </c>
      <c r="B54" s="89" t="s">
        <v>1004</v>
      </c>
      <c r="C54" s="93" t="s">
        <v>913</v>
      </c>
      <c r="D54" s="89">
        <v>1989</v>
      </c>
      <c r="E54" s="155">
        <v>5064014</v>
      </c>
      <c r="F54" s="155">
        <v>2848894</v>
      </c>
      <c r="G54" s="89">
        <v>1</v>
      </c>
      <c r="H54" s="89">
        <v>403.2</v>
      </c>
    </row>
    <row r="55" spans="1:8" s="123" customFormat="1" ht="47.25">
      <c r="A55" s="73">
        <f t="shared" si="2"/>
        <v>46</v>
      </c>
      <c r="B55" s="89" t="s">
        <v>1005</v>
      </c>
      <c r="C55" s="93" t="s">
        <v>913</v>
      </c>
      <c r="D55" s="89">
        <v>1989</v>
      </c>
      <c r="E55" s="155">
        <v>1239575</v>
      </c>
      <c r="F55" s="155">
        <v>723223</v>
      </c>
      <c r="G55" s="89">
        <v>1</v>
      </c>
      <c r="H55" s="89"/>
    </row>
    <row r="56" spans="1:8" s="123" customFormat="1" ht="47.25">
      <c r="A56" s="73">
        <f t="shared" si="2"/>
        <v>47</v>
      </c>
      <c r="B56" s="89" t="s">
        <v>1006</v>
      </c>
      <c r="C56" s="93" t="s">
        <v>913</v>
      </c>
      <c r="D56" s="89">
        <v>1989</v>
      </c>
      <c r="E56" s="155">
        <v>615829</v>
      </c>
      <c r="F56" s="155">
        <v>295152</v>
      </c>
      <c r="G56" s="89">
        <v>1</v>
      </c>
      <c r="H56" s="89"/>
    </row>
    <row r="57" spans="1:8" s="123" customFormat="1" ht="47.25">
      <c r="A57" s="73">
        <f t="shared" si="2"/>
        <v>48</v>
      </c>
      <c r="B57" s="89" t="s">
        <v>1007</v>
      </c>
      <c r="C57" s="93" t="s">
        <v>913</v>
      </c>
      <c r="D57" s="89">
        <v>1989</v>
      </c>
      <c r="E57" s="155">
        <v>483298</v>
      </c>
      <c r="F57" s="155">
        <v>281924</v>
      </c>
      <c r="G57" s="89">
        <v>1</v>
      </c>
      <c r="H57" s="89"/>
    </row>
    <row r="58" spans="1:8" s="123" customFormat="1" ht="47.25">
      <c r="A58" s="73">
        <f t="shared" si="2"/>
        <v>49</v>
      </c>
      <c r="B58" s="89" t="s">
        <v>1008</v>
      </c>
      <c r="C58" s="93" t="s">
        <v>913</v>
      </c>
      <c r="D58" s="89">
        <v>1989</v>
      </c>
      <c r="E58" s="155">
        <v>798814</v>
      </c>
      <c r="F58" s="155">
        <v>465963</v>
      </c>
      <c r="G58" s="89">
        <v>1</v>
      </c>
      <c r="H58" s="89"/>
    </row>
    <row r="59" spans="1:8" s="123" customFormat="1" ht="47.25">
      <c r="A59" s="73">
        <f t="shared" si="2"/>
        <v>50</v>
      </c>
      <c r="B59" s="89" t="s">
        <v>1009</v>
      </c>
      <c r="C59" s="93" t="s">
        <v>913</v>
      </c>
      <c r="D59" s="89">
        <v>1989</v>
      </c>
      <c r="E59" s="155">
        <v>4268217</v>
      </c>
      <c r="F59" s="155">
        <v>0</v>
      </c>
      <c r="G59" s="89"/>
      <c r="H59" s="89"/>
    </row>
    <row r="60" spans="1:8" s="123" customFormat="1" ht="47.25">
      <c r="A60" s="73">
        <f t="shared" si="2"/>
        <v>51</v>
      </c>
      <c r="B60" s="89" t="s">
        <v>1010</v>
      </c>
      <c r="C60" s="93" t="s">
        <v>913</v>
      </c>
      <c r="D60" s="89">
        <v>1989</v>
      </c>
      <c r="E60" s="155">
        <v>1348987</v>
      </c>
      <c r="F60" s="155">
        <v>0</v>
      </c>
      <c r="G60" s="89"/>
      <c r="H60" s="89"/>
    </row>
    <row r="61" spans="1:8" s="123" customFormat="1" ht="47.25">
      <c r="A61" s="73">
        <f t="shared" si="2"/>
        <v>52</v>
      </c>
      <c r="B61" s="89" t="s">
        <v>1011</v>
      </c>
      <c r="C61" s="93" t="s">
        <v>913</v>
      </c>
      <c r="D61" s="89">
        <v>1989</v>
      </c>
      <c r="E61" s="155">
        <v>1166002</v>
      </c>
      <c r="F61" s="155">
        <v>0</v>
      </c>
      <c r="G61" s="89"/>
      <c r="H61" s="89"/>
    </row>
    <row r="62" spans="1:8" s="123" customFormat="1" ht="47.25">
      <c r="A62" s="73">
        <f t="shared" si="2"/>
        <v>53</v>
      </c>
      <c r="B62" s="89" t="s">
        <v>1012</v>
      </c>
      <c r="C62" s="93" t="s">
        <v>913</v>
      </c>
      <c r="D62" s="89">
        <v>1989</v>
      </c>
      <c r="E62" s="155">
        <v>287005</v>
      </c>
      <c r="F62" s="155">
        <v>8456</v>
      </c>
      <c r="G62" s="89"/>
      <c r="H62" s="89"/>
    </row>
    <row r="63" spans="1:8" s="123" customFormat="1" ht="47.25">
      <c r="A63" s="73">
        <f t="shared" si="2"/>
        <v>54</v>
      </c>
      <c r="B63" s="89" t="s">
        <v>1013</v>
      </c>
      <c r="C63" s="93" t="s">
        <v>913</v>
      </c>
      <c r="D63" s="89">
        <v>1989</v>
      </c>
      <c r="E63" s="155">
        <v>371982</v>
      </c>
      <c r="F63" s="155">
        <v>0</v>
      </c>
      <c r="G63" s="89"/>
      <c r="H63" s="89"/>
    </row>
    <row r="64" spans="1:8" s="123" customFormat="1" ht="47.25">
      <c r="A64" s="73">
        <f t="shared" si="2"/>
        <v>55</v>
      </c>
      <c r="B64" s="89" t="s">
        <v>1014</v>
      </c>
      <c r="C64" s="93" t="s">
        <v>913</v>
      </c>
      <c r="D64" s="89">
        <v>1989</v>
      </c>
      <c r="E64" s="155">
        <v>170252</v>
      </c>
      <c r="F64" s="155">
        <v>99372</v>
      </c>
      <c r="G64" s="89"/>
      <c r="H64" s="89"/>
    </row>
    <row r="65" spans="1:8" s="123" customFormat="1" ht="47.25">
      <c r="A65" s="73">
        <f t="shared" si="2"/>
        <v>56</v>
      </c>
      <c r="B65" s="89" t="s">
        <v>1015</v>
      </c>
      <c r="C65" s="93" t="s">
        <v>913</v>
      </c>
      <c r="D65" s="89">
        <v>1989</v>
      </c>
      <c r="E65" s="155">
        <v>19085</v>
      </c>
      <c r="F65" s="155">
        <v>0</v>
      </c>
      <c r="G65" s="89"/>
      <c r="H65" s="89"/>
    </row>
    <row r="66" spans="1:8" s="123" customFormat="1" ht="47.25">
      <c r="A66" s="73">
        <f t="shared" si="2"/>
        <v>57</v>
      </c>
      <c r="B66" s="89" t="s">
        <v>1016</v>
      </c>
      <c r="C66" s="93" t="s">
        <v>913</v>
      </c>
      <c r="D66" s="89">
        <v>1989</v>
      </c>
      <c r="E66" s="155">
        <v>11054</v>
      </c>
      <c r="F66" s="155">
        <v>0</v>
      </c>
      <c r="G66" s="89"/>
      <c r="H66" s="89"/>
    </row>
    <row r="67" spans="1:8" s="123" customFormat="1" ht="47.25">
      <c r="A67" s="73">
        <f t="shared" si="2"/>
        <v>58</v>
      </c>
      <c r="B67" s="89" t="s">
        <v>374</v>
      </c>
      <c r="C67" s="93" t="s">
        <v>913</v>
      </c>
      <c r="D67" s="89">
        <v>1989</v>
      </c>
      <c r="E67" s="155">
        <v>2198171</v>
      </c>
      <c r="F67" s="155">
        <v>0</v>
      </c>
      <c r="G67" s="89"/>
      <c r="H67" s="89"/>
    </row>
    <row r="68" spans="1:8" s="123" customFormat="1" ht="47.25">
      <c r="A68" s="73">
        <f t="shared" si="2"/>
        <v>59</v>
      </c>
      <c r="B68" s="89" t="s">
        <v>1017</v>
      </c>
      <c r="C68" s="93" t="s">
        <v>913</v>
      </c>
      <c r="D68" s="89">
        <v>1989</v>
      </c>
      <c r="E68" s="155">
        <v>921175</v>
      </c>
      <c r="F68" s="155">
        <v>0</v>
      </c>
      <c r="G68" s="89"/>
      <c r="H68" s="89"/>
    </row>
    <row r="69" spans="1:8" s="123" customFormat="1" ht="47.25">
      <c r="A69" s="73">
        <f t="shared" si="2"/>
        <v>60</v>
      </c>
      <c r="B69" s="89" t="s">
        <v>780</v>
      </c>
      <c r="C69" s="93" t="s">
        <v>913</v>
      </c>
      <c r="D69" s="89">
        <v>1989</v>
      </c>
      <c r="E69" s="155">
        <v>391762</v>
      </c>
      <c r="F69" s="155">
        <v>228549</v>
      </c>
      <c r="G69" s="89"/>
      <c r="H69" s="89"/>
    </row>
    <row r="70" spans="1:8" s="123" customFormat="1" ht="47.25">
      <c r="A70" s="73">
        <f t="shared" si="2"/>
        <v>61</v>
      </c>
      <c r="B70" s="89" t="s">
        <v>382</v>
      </c>
      <c r="C70" s="93" t="s">
        <v>913</v>
      </c>
      <c r="D70" s="89">
        <v>1989</v>
      </c>
      <c r="E70" s="155">
        <v>1168065</v>
      </c>
      <c r="F70" s="155">
        <v>0</v>
      </c>
      <c r="G70" s="89"/>
      <c r="H70" s="89"/>
    </row>
    <row r="71" spans="1:8" s="123" customFormat="1" ht="47.25">
      <c r="A71" s="73">
        <f t="shared" si="2"/>
        <v>62</v>
      </c>
      <c r="B71" s="89" t="s">
        <v>1019</v>
      </c>
      <c r="C71" s="93" t="s">
        <v>913</v>
      </c>
      <c r="D71" s="89">
        <v>1989</v>
      </c>
      <c r="E71" s="155">
        <v>417729</v>
      </c>
      <c r="F71" s="155">
        <v>243686</v>
      </c>
      <c r="G71" s="89"/>
      <c r="H71" s="89"/>
    </row>
    <row r="72" spans="1:8" s="123" customFormat="1" ht="47.25">
      <c r="A72" s="73">
        <f t="shared" si="2"/>
        <v>63</v>
      </c>
      <c r="B72" s="89" t="s">
        <v>1020</v>
      </c>
      <c r="C72" s="93" t="s">
        <v>913</v>
      </c>
      <c r="D72" s="89">
        <v>1989</v>
      </c>
      <c r="E72" s="155">
        <v>409083</v>
      </c>
      <c r="F72" s="155">
        <v>196060</v>
      </c>
      <c r="G72" s="89">
        <v>1</v>
      </c>
      <c r="H72" s="89"/>
    </row>
    <row r="73" spans="1:8" s="123" customFormat="1" ht="15.75" customHeight="1">
      <c r="A73" s="73"/>
      <c r="B73" s="101" t="s">
        <v>857</v>
      </c>
      <c r="C73" s="101"/>
      <c r="D73" s="102"/>
      <c r="E73" s="158"/>
      <c r="F73" s="158"/>
      <c r="G73" s="101"/>
      <c r="H73" s="101"/>
    </row>
    <row r="74" spans="1:8" ht="47.25">
      <c r="A74" s="73">
        <v>64</v>
      </c>
      <c r="B74" s="89" t="s">
        <v>998</v>
      </c>
      <c r="C74" s="89" t="s">
        <v>914</v>
      </c>
      <c r="D74" s="89">
        <v>1988</v>
      </c>
      <c r="E74" s="155">
        <v>40367</v>
      </c>
      <c r="F74" s="155">
        <v>29793</v>
      </c>
      <c r="G74" s="89">
        <v>3</v>
      </c>
      <c r="H74" s="89">
        <v>4546</v>
      </c>
    </row>
    <row r="75" spans="1:8" ht="47.25">
      <c r="A75" s="73">
        <f t="shared" si="2"/>
        <v>65</v>
      </c>
      <c r="B75" s="89" t="s">
        <v>1023</v>
      </c>
      <c r="C75" s="89" t="s">
        <v>914</v>
      </c>
      <c r="D75" s="89">
        <v>1967</v>
      </c>
      <c r="E75" s="155">
        <v>1035</v>
      </c>
      <c r="F75" s="155">
        <v>505</v>
      </c>
      <c r="G75" s="89">
        <v>1</v>
      </c>
      <c r="H75" s="89">
        <v>349.9</v>
      </c>
    </row>
    <row r="76" spans="1:8" ht="47.25">
      <c r="A76" s="73">
        <f t="shared" si="2"/>
        <v>66</v>
      </c>
      <c r="B76" s="89" t="s">
        <v>1024</v>
      </c>
      <c r="C76" s="89" t="s">
        <v>914</v>
      </c>
      <c r="D76" s="89">
        <v>1971</v>
      </c>
      <c r="E76" s="155">
        <v>189</v>
      </c>
      <c r="F76" s="155">
        <v>0</v>
      </c>
      <c r="G76" s="89">
        <v>1</v>
      </c>
      <c r="H76" s="89">
        <v>196.4</v>
      </c>
    </row>
    <row r="77" spans="1:8" ht="47.25">
      <c r="A77" s="73">
        <f t="shared" si="2"/>
        <v>67</v>
      </c>
      <c r="B77" s="89" t="s">
        <v>1025</v>
      </c>
      <c r="C77" s="89" t="s">
        <v>914</v>
      </c>
      <c r="D77" s="89">
        <v>1988</v>
      </c>
      <c r="E77" s="155">
        <v>1765</v>
      </c>
      <c r="F77" s="155">
        <v>226</v>
      </c>
      <c r="G77" s="89">
        <v>1</v>
      </c>
      <c r="H77" s="89">
        <v>242.2</v>
      </c>
    </row>
    <row r="78" spans="1:8" ht="47.25">
      <c r="A78" s="73">
        <f t="shared" si="2"/>
        <v>68</v>
      </c>
      <c r="B78" s="89" t="s">
        <v>695</v>
      </c>
      <c r="C78" s="89" t="s">
        <v>914</v>
      </c>
      <c r="D78" s="89">
        <v>1988</v>
      </c>
      <c r="E78" s="155">
        <v>2283</v>
      </c>
      <c r="F78" s="155">
        <v>0</v>
      </c>
      <c r="G78" s="89">
        <v>1</v>
      </c>
      <c r="H78" s="89">
        <v>106.3</v>
      </c>
    </row>
    <row r="79" spans="1:8" ht="47.25">
      <c r="A79" s="73">
        <f t="shared" si="2"/>
        <v>69</v>
      </c>
      <c r="B79" s="89" t="s">
        <v>1026</v>
      </c>
      <c r="C79" s="89" t="s">
        <v>914</v>
      </c>
      <c r="D79" s="89">
        <v>2000</v>
      </c>
      <c r="E79" s="155">
        <v>18</v>
      </c>
      <c r="F79" s="155">
        <v>0</v>
      </c>
      <c r="G79" s="89">
        <v>1</v>
      </c>
      <c r="H79" s="89">
        <v>50</v>
      </c>
    </row>
    <row r="80" spans="1:8" ht="47.25">
      <c r="A80" s="73">
        <f t="shared" si="2"/>
        <v>70</v>
      </c>
      <c r="B80" s="89" t="s">
        <v>1027</v>
      </c>
      <c r="C80" s="89" t="s">
        <v>914</v>
      </c>
      <c r="D80" s="89">
        <v>2004</v>
      </c>
      <c r="E80" s="155">
        <v>45</v>
      </c>
      <c r="F80" s="155">
        <v>34</v>
      </c>
      <c r="G80" s="89">
        <v>1</v>
      </c>
      <c r="H80" s="89">
        <v>30</v>
      </c>
    </row>
    <row r="81" spans="1:8" ht="47.25">
      <c r="A81" s="73">
        <f t="shared" si="2"/>
        <v>71</v>
      </c>
      <c r="B81" s="89" t="s">
        <v>1028</v>
      </c>
      <c r="C81" s="89" t="s">
        <v>914</v>
      </c>
      <c r="D81" s="89">
        <v>1966</v>
      </c>
      <c r="E81" s="155">
        <v>0</v>
      </c>
      <c r="F81" s="155">
        <v>0</v>
      </c>
      <c r="G81" s="89">
        <v>1</v>
      </c>
      <c r="H81" s="89"/>
    </row>
    <row r="82" spans="1:8" ht="15.75">
      <c r="A82" s="73"/>
      <c r="B82" s="101" t="s">
        <v>891</v>
      </c>
      <c r="C82" s="101"/>
      <c r="D82" s="101"/>
      <c r="E82" s="158"/>
      <c r="F82" s="158"/>
      <c r="G82" s="101"/>
      <c r="H82" s="101"/>
    </row>
    <row r="83" spans="1:8" ht="15.75">
      <c r="A83" s="73"/>
      <c r="B83" s="93"/>
      <c r="C83" s="93"/>
      <c r="D83" s="93"/>
      <c r="E83" s="156"/>
      <c r="F83" s="156"/>
      <c r="G83" s="93"/>
      <c r="H83" s="93"/>
    </row>
    <row r="84" spans="1:8" ht="15.75">
      <c r="A84" s="177"/>
      <c r="B84" s="101" t="s">
        <v>876</v>
      </c>
      <c r="C84" s="101"/>
      <c r="D84" s="101"/>
      <c r="E84" s="158"/>
      <c r="F84" s="158"/>
      <c r="G84" s="101"/>
      <c r="H84" s="101"/>
    </row>
    <row r="85" spans="1:8" ht="15.75">
      <c r="A85" s="73"/>
      <c r="B85" s="93"/>
      <c r="C85" s="93"/>
      <c r="D85" s="93"/>
      <c r="E85" s="156"/>
      <c r="F85" s="156"/>
      <c r="G85" s="93"/>
      <c r="H85" s="93"/>
    </row>
    <row r="86" spans="1:8" s="123" customFormat="1" ht="15.75" customHeight="1">
      <c r="A86" s="73"/>
      <c r="B86" s="101" t="s">
        <v>858</v>
      </c>
      <c r="C86" s="101"/>
      <c r="D86" s="102"/>
      <c r="E86" s="158"/>
      <c r="F86" s="158"/>
      <c r="G86" s="101"/>
      <c r="H86" s="101"/>
    </row>
    <row r="87" spans="1:8" ht="49.5" customHeight="1">
      <c r="A87" s="73">
        <v>72</v>
      </c>
      <c r="B87" s="89" t="s">
        <v>998</v>
      </c>
      <c r="C87" s="89" t="s">
        <v>915</v>
      </c>
      <c r="D87" s="90">
        <v>30195</v>
      </c>
      <c r="E87" s="155">
        <v>33401</v>
      </c>
      <c r="F87" s="155">
        <v>2253</v>
      </c>
      <c r="G87" s="89">
        <v>2</v>
      </c>
      <c r="H87" s="89">
        <v>3388</v>
      </c>
    </row>
    <row r="88" spans="1:8" s="123" customFormat="1" ht="15.75" customHeight="1">
      <c r="A88" s="73"/>
      <c r="B88" s="101" t="s">
        <v>859</v>
      </c>
      <c r="C88" s="101"/>
      <c r="D88" s="102"/>
      <c r="E88" s="158"/>
      <c r="F88" s="158"/>
      <c r="G88" s="101"/>
      <c r="H88" s="101"/>
    </row>
    <row r="89" spans="1:8" ht="47.25">
      <c r="A89" s="73">
        <v>73</v>
      </c>
      <c r="B89" s="89" t="s">
        <v>1031</v>
      </c>
      <c r="C89" s="89" t="s">
        <v>916</v>
      </c>
      <c r="D89" s="90">
        <v>25569</v>
      </c>
      <c r="E89" s="155">
        <v>1650251</v>
      </c>
      <c r="F89" s="155">
        <v>1010539</v>
      </c>
      <c r="G89" s="89">
        <v>2</v>
      </c>
      <c r="H89" s="89">
        <v>285.3</v>
      </c>
    </row>
    <row r="90" spans="1:8" ht="47.25">
      <c r="A90" s="73">
        <f t="shared" si="2"/>
        <v>74</v>
      </c>
      <c r="B90" s="89" t="s">
        <v>998</v>
      </c>
      <c r="C90" s="89" t="s">
        <v>916</v>
      </c>
      <c r="D90" s="90">
        <v>31717</v>
      </c>
      <c r="E90" s="155">
        <v>36282542</v>
      </c>
      <c r="F90" s="155">
        <v>15643051</v>
      </c>
      <c r="G90" s="89">
        <v>3</v>
      </c>
      <c r="H90" s="89">
        <v>2757.7</v>
      </c>
    </row>
    <row r="91" spans="1:8" ht="47.25">
      <c r="A91" s="73">
        <v>75</v>
      </c>
      <c r="B91" s="93" t="s">
        <v>698</v>
      </c>
      <c r="C91" s="89" t="s">
        <v>916</v>
      </c>
      <c r="D91" s="90">
        <v>31717</v>
      </c>
      <c r="E91" s="159">
        <v>489600</v>
      </c>
      <c r="F91" s="159">
        <v>241740</v>
      </c>
      <c r="G91" s="93">
        <v>1</v>
      </c>
      <c r="H91" s="93">
        <v>124.6</v>
      </c>
    </row>
    <row r="92" spans="1:8" s="123" customFormat="1" ht="15.75" customHeight="1">
      <c r="A92" s="73"/>
      <c r="B92" s="101" t="s">
        <v>860</v>
      </c>
      <c r="C92" s="101"/>
      <c r="D92" s="102"/>
      <c r="E92" s="158"/>
      <c r="F92" s="158"/>
      <c r="G92" s="101"/>
      <c r="H92" s="101"/>
    </row>
    <row r="93" spans="1:8" ht="47.25">
      <c r="A93" s="73">
        <v>76</v>
      </c>
      <c r="B93" s="89" t="s">
        <v>239</v>
      </c>
      <c r="C93" s="89" t="s">
        <v>917</v>
      </c>
      <c r="D93" s="89">
        <v>1982</v>
      </c>
      <c r="E93" s="155">
        <v>1549</v>
      </c>
      <c r="F93" s="155">
        <v>805</v>
      </c>
      <c r="G93" s="89">
        <v>1</v>
      </c>
      <c r="H93" s="89"/>
    </row>
    <row r="94" spans="1:8" ht="47.25">
      <c r="A94" s="73">
        <f t="shared" si="2"/>
        <v>77</v>
      </c>
      <c r="B94" s="89" t="s">
        <v>1000</v>
      </c>
      <c r="C94" s="89" t="s">
        <v>917</v>
      </c>
      <c r="D94" s="89">
        <v>1955</v>
      </c>
      <c r="E94" s="155">
        <v>216</v>
      </c>
      <c r="F94" s="155">
        <v>71</v>
      </c>
      <c r="G94" s="89">
        <v>1</v>
      </c>
      <c r="H94" s="89"/>
    </row>
    <row r="95" spans="1:8" ht="47.25">
      <c r="A95" s="73">
        <f t="shared" si="2"/>
        <v>78</v>
      </c>
      <c r="B95" s="89" t="s">
        <v>998</v>
      </c>
      <c r="C95" s="89" t="s">
        <v>917</v>
      </c>
      <c r="D95" s="89">
        <v>1981</v>
      </c>
      <c r="E95" s="155">
        <v>20213</v>
      </c>
      <c r="F95" s="155">
        <v>12676</v>
      </c>
      <c r="G95" s="89">
        <v>3</v>
      </c>
      <c r="H95" s="89"/>
    </row>
    <row r="96" spans="1:8" ht="47.25">
      <c r="A96" s="73">
        <f t="shared" si="2"/>
        <v>79</v>
      </c>
      <c r="B96" s="89" t="s">
        <v>1002</v>
      </c>
      <c r="C96" s="89" t="s">
        <v>917</v>
      </c>
      <c r="D96" s="89">
        <v>1996</v>
      </c>
      <c r="E96" s="155">
        <v>33</v>
      </c>
      <c r="F96" s="155">
        <v>16</v>
      </c>
      <c r="G96" s="89">
        <v>1</v>
      </c>
      <c r="H96" s="89"/>
    </row>
    <row r="97" spans="1:8" ht="47.25">
      <c r="A97" s="73">
        <f t="shared" si="2"/>
        <v>80</v>
      </c>
      <c r="B97" s="89" t="s">
        <v>781</v>
      </c>
      <c r="C97" s="89" t="s">
        <v>917</v>
      </c>
      <c r="D97" s="89">
        <v>1982</v>
      </c>
      <c r="E97" s="155">
        <v>10</v>
      </c>
      <c r="F97" s="155">
        <v>0</v>
      </c>
      <c r="G97" s="89">
        <v>1</v>
      </c>
      <c r="H97" s="89"/>
    </row>
    <row r="98" spans="1:8" ht="47.25">
      <c r="A98" s="73">
        <f t="shared" si="2"/>
        <v>81</v>
      </c>
      <c r="B98" s="89" t="s">
        <v>1036</v>
      </c>
      <c r="C98" s="89" t="s">
        <v>917</v>
      </c>
      <c r="D98" s="89">
        <v>1982</v>
      </c>
      <c r="E98" s="155">
        <v>178</v>
      </c>
      <c r="F98" s="155">
        <v>0</v>
      </c>
      <c r="G98" s="89">
        <v>1</v>
      </c>
      <c r="H98" s="89"/>
    </row>
    <row r="99" spans="1:8" ht="47.25">
      <c r="A99" s="73">
        <f t="shared" si="2"/>
        <v>82</v>
      </c>
      <c r="B99" s="89" t="s">
        <v>782</v>
      </c>
      <c r="C99" s="89" t="s">
        <v>917</v>
      </c>
      <c r="D99" s="89">
        <v>1953</v>
      </c>
      <c r="E99" s="155">
        <v>79</v>
      </c>
      <c r="F99" s="155">
        <v>0</v>
      </c>
      <c r="G99" s="89">
        <v>1</v>
      </c>
      <c r="H99" s="89"/>
    </row>
    <row r="100" spans="1:8" s="123" customFormat="1" ht="15.75" customHeight="1">
      <c r="A100" s="73"/>
      <c r="B100" s="101" t="s">
        <v>861</v>
      </c>
      <c r="C100" s="101"/>
      <c r="D100" s="102"/>
      <c r="E100" s="158"/>
      <c r="F100" s="158"/>
      <c r="G100" s="101"/>
      <c r="H100" s="101"/>
    </row>
    <row r="101" spans="1:8" ht="47.25">
      <c r="A101" s="73">
        <v>83</v>
      </c>
      <c r="B101" s="89" t="s">
        <v>998</v>
      </c>
      <c r="C101" s="89" t="s">
        <v>918</v>
      </c>
      <c r="D101" s="90">
        <v>33939</v>
      </c>
      <c r="E101" s="155">
        <v>2397577</v>
      </c>
      <c r="F101" s="155">
        <v>1768000</v>
      </c>
      <c r="G101" s="89">
        <v>2</v>
      </c>
      <c r="H101" s="89">
        <v>3350</v>
      </c>
    </row>
    <row r="102" spans="1:8" ht="47.25">
      <c r="A102" s="73">
        <f aca="true" t="shared" si="3" ref="A102:A163">SUM(A101+1)</f>
        <v>84</v>
      </c>
      <c r="B102" s="89" t="s">
        <v>783</v>
      </c>
      <c r="C102" s="89" t="s">
        <v>918</v>
      </c>
      <c r="D102" s="90">
        <v>29707</v>
      </c>
      <c r="E102" s="155">
        <v>267210</v>
      </c>
      <c r="F102" s="155">
        <v>23000</v>
      </c>
      <c r="G102" s="89">
        <v>1</v>
      </c>
      <c r="H102" s="89">
        <v>26</v>
      </c>
    </row>
    <row r="103" spans="1:8" ht="47.25">
      <c r="A103" s="73">
        <f t="shared" si="3"/>
        <v>85</v>
      </c>
      <c r="B103" s="89" t="s">
        <v>784</v>
      </c>
      <c r="C103" s="89" t="s">
        <v>918</v>
      </c>
      <c r="D103" s="90">
        <v>29921</v>
      </c>
      <c r="E103" s="155">
        <v>87112</v>
      </c>
      <c r="F103" s="155">
        <v>11000</v>
      </c>
      <c r="G103" s="89">
        <v>1</v>
      </c>
      <c r="H103" s="89">
        <v>81</v>
      </c>
    </row>
    <row r="104" spans="1:8" ht="47.25">
      <c r="A104" s="73">
        <f t="shared" si="3"/>
        <v>86</v>
      </c>
      <c r="B104" s="89" t="s">
        <v>1042</v>
      </c>
      <c r="C104" s="89" t="s">
        <v>918</v>
      </c>
      <c r="D104" s="90">
        <v>29921</v>
      </c>
      <c r="E104" s="155">
        <v>13035</v>
      </c>
      <c r="F104" s="155">
        <v>6000</v>
      </c>
      <c r="G104" s="89">
        <v>1</v>
      </c>
      <c r="H104" s="89">
        <v>50</v>
      </c>
    </row>
    <row r="105" spans="1:8" ht="47.25">
      <c r="A105" s="73">
        <f t="shared" si="3"/>
        <v>87</v>
      </c>
      <c r="B105" s="89" t="s">
        <v>698</v>
      </c>
      <c r="C105" s="89" t="s">
        <v>918</v>
      </c>
      <c r="D105" s="90">
        <v>31777</v>
      </c>
      <c r="E105" s="155">
        <v>658460</v>
      </c>
      <c r="F105" s="155">
        <v>265000</v>
      </c>
      <c r="G105" s="89">
        <v>1</v>
      </c>
      <c r="H105" s="89">
        <v>120</v>
      </c>
    </row>
    <row r="106" spans="1:8" ht="47.25">
      <c r="A106" s="73">
        <f t="shared" si="3"/>
        <v>88</v>
      </c>
      <c r="B106" s="89" t="s">
        <v>1043</v>
      </c>
      <c r="C106" s="89" t="s">
        <v>918</v>
      </c>
      <c r="D106" s="90">
        <v>35796</v>
      </c>
      <c r="E106" s="155">
        <v>14413</v>
      </c>
      <c r="F106" s="155">
        <v>0</v>
      </c>
      <c r="G106" s="89">
        <v>1</v>
      </c>
      <c r="H106" s="89">
        <v>9</v>
      </c>
    </row>
    <row r="107" spans="1:8" ht="47.25">
      <c r="A107" s="73">
        <f t="shared" si="3"/>
        <v>89</v>
      </c>
      <c r="B107" s="89" t="s">
        <v>1044</v>
      </c>
      <c r="C107" s="89" t="s">
        <v>918</v>
      </c>
      <c r="D107" s="90">
        <v>35370</v>
      </c>
      <c r="E107" s="155">
        <v>1134</v>
      </c>
      <c r="F107" s="155">
        <v>0</v>
      </c>
      <c r="G107" s="89">
        <v>1</v>
      </c>
      <c r="H107" s="89">
        <v>32</v>
      </c>
    </row>
    <row r="108" spans="1:8" ht="47.25">
      <c r="A108" s="73">
        <f t="shared" si="3"/>
        <v>90</v>
      </c>
      <c r="B108" s="89" t="s">
        <v>695</v>
      </c>
      <c r="C108" s="89" t="s">
        <v>918</v>
      </c>
      <c r="D108" s="90">
        <v>33848</v>
      </c>
      <c r="E108" s="155">
        <v>119879</v>
      </c>
      <c r="F108" s="155">
        <v>0</v>
      </c>
      <c r="G108" s="89">
        <v>1</v>
      </c>
      <c r="H108" s="89">
        <v>108.3</v>
      </c>
    </row>
    <row r="109" spans="1:8" ht="47.25">
      <c r="A109" s="73">
        <f t="shared" si="3"/>
        <v>91</v>
      </c>
      <c r="B109" s="89" t="s">
        <v>1002</v>
      </c>
      <c r="C109" s="89" t="s">
        <v>918</v>
      </c>
      <c r="D109" s="90">
        <v>39829</v>
      </c>
      <c r="E109" s="155">
        <v>21056</v>
      </c>
      <c r="F109" s="155">
        <v>21000</v>
      </c>
      <c r="G109" s="89">
        <v>1</v>
      </c>
      <c r="H109" s="89">
        <v>18.09</v>
      </c>
    </row>
    <row r="110" spans="1:8" s="123" customFormat="1" ht="15.75" customHeight="1">
      <c r="A110" s="73"/>
      <c r="B110" s="101" t="s">
        <v>862</v>
      </c>
      <c r="C110" s="101"/>
      <c r="D110" s="102"/>
      <c r="E110" s="158"/>
      <c r="F110" s="158"/>
      <c r="G110" s="101"/>
      <c r="H110" s="101"/>
    </row>
    <row r="111" spans="1:8" ht="47.25">
      <c r="A111" s="73">
        <v>92</v>
      </c>
      <c r="B111" s="89" t="s">
        <v>1049</v>
      </c>
      <c r="C111" s="89" t="s">
        <v>919</v>
      </c>
      <c r="D111" s="89">
        <v>1960</v>
      </c>
      <c r="E111" s="155">
        <v>1221600</v>
      </c>
      <c r="F111" s="155">
        <v>0</v>
      </c>
      <c r="G111" s="89">
        <v>1</v>
      </c>
      <c r="H111" s="89"/>
    </row>
    <row r="112" spans="1:8" ht="47.25">
      <c r="A112" s="73">
        <f t="shared" si="3"/>
        <v>93</v>
      </c>
      <c r="B112" s="89" t="s">
        <v>1050</v>
      </c>
      <c r="C112" s="89" t="s">
        <v>919</v>
      </c>
      <c r="D112" s="89">
        <v>1965</v>
      </c>
      <c r="E112" s="155">
        <v>1041700</v>
      </c>
      <c r="F112" s="155">
        <v>0</v>
      </c>
      <c r="G112" s="89">
        <v>1</v>
      </c>
      <c r="H112" s="89"/>
    </row>
    <row r="113" spans="1:8" ht="47.25">
      <c r="A113" s="73">
        <f t="shared" si="3"/>
        <v>94</v>
      </c>
      <c r="B113" s="89" t="s">
        <v>1051</v>
      </c>
      <c r="C113" s="89" t="s">
        <v>919</v>
      </c>
      <c r="D113" s="89">
        <v>1960</v>
      </c>
      <c r="E113" s="155">
        <v>114500</v>
      </c>
      <c r="F113" s="155">
        <v>0</v>
      </c>
      <c r="G113" s="89">
        <v>1</v>
      </c>
      <c r="H113" s="89">
        <v>217.7</v>
      </c>
    </row>
    <row r="114" spans="1:8" ht="47.25">
      <c r="A114" s="73">
        <f t="shared" si="3"/>
        <v>95</v>
      </c>
      <c r="B114" s="89" t="s">
        <v>347</v>
      </c>
      <c r="C114" s="89" t="s">
        <v>919</v>
      </c>
      <c r="D114" s="89">
        <v>1991</v>
      </c>
      <c r="E114" s="155">
        <v>2269500</v>
      </c>
      <c r="F114" s="155">
        <v>764400</v>
      </c>
      <c r="G114" s="89">
        <v>1</v>
      </c>
      <c r="H114" s="89">
        <v>169.9</v>
      </c>
    </row>
    <row r="115" spans="1:8" ht="47.25">
      <c r="A115" s="73">
        <f t="shared" si="3"/>
        <v>96</v>
      </c>
      <c r="B115" s="89" t="s">
        <v>1052</v>
      </c>
      <c r="C115" s="89" t="s">
        <v>919</v>
      </c>
      <c r="D115" s="89">
        <v>1991</v>
      </c>
      <c r="E115" s="155">
        <v>11631600</v>
      </c>
      <c r="F115" s="155">
        <v>5407200</v>
      </c>
      <c r="G115" s="89">
        <v>2</v>
      </c>
      <c r="H115" s="89">
        <v>2309.2</v>
      </c>
    </row>
    <row r="116" spans="1:8" ht="47.25">
      <c r="A116" s="73">
        <f t="shared" si="3"/>
        <v>97</v>
      </c>
      <c r="B116" s="89" t="s">
        <v>1053</v>
      </c>
      <c r="C116" s="89" t="s">
        <v>919</v>
      </c>
      <c r="D116" s="89">
        <v>1979</v>
      </c>
      <c r="E116" s="155">
        <v>368300</v>
      </c>
      <c r="F116" s="155">
        <v>0</v>
      </c>
      <c r="G116" s="89">
        <v>1</v>
      </c>
      <c r="H116" s="89"/>
    </row>
    <row r="117" spans="1:8" ht="47.25">
      <c r="A117" s="73">
        <f t="shared" si="3"/>
        <v>98</v>
      </c>
      <c r="B117" s="89" t="s">
        <v>1054</v>
      </c>
      <c r="C117" s="89" t="s">
        <v>919</v>
      </c>
      <c r="D117" s="89">
        <v>1960</v>
      </c>
      <c r="E117" s="155">
        <v>30000</v>
      </c>
      <c r="F117" s="155">
        <v>0</v>
      </c>
      <c r="G117" s="89">
        <v>1</v>
      </c>
      <c r="H117" s="89"/>
    </row>
    <row r="118" spans="1:8" ht="47.25">
      <c r="A118" s="73">
        <f t="shared" si="3"/>
        <v>99</v>
      </c>
      <c r="B118" s="89" t="s">
        <v>1055</v>
      </c>
      <c r="C118" s="89" t="s">
        <v>919</v>
      </c>
      <c r="D118" s="89">
        <v>1960</v>
      </c>
      <c r="E118" s="155">
        <v>42300</v>
      </c>
      <c r="F118" s="155">
        <v>0</v>
      </c>
      <c r="G118" s="89">
        <v>1</v>
      </c>
      <c r="H118" s="89"/>
    </row>
    <row r="119" spans="1:8" ht="47.25">
      <c r="A119" s="73">
        <f t="shared" si="3"/>
        <v>100</v>
      </c>
      <c r="B119" s="89" t="s">
        <v>373</v>
      </c>
      <c r="C119" s="89" t="s">
        <v>919</v>
      </c>
      <c r="D119" s="89">
        <v>1991</v>
      </c>
      <c r="E119" s="155">
        <v>210200</v>
      </c>
      <c r="F119" s="155">
        <v>16000</v>
      </c>
      <c r="G119" s="89"/>
      <c r="H119" s="89"/>
    </row>
    <row r="120" spans="1:8" ht="47.25">
      <c r="A120" s="73">
        <f t="shared" si="3"/>
        <v>101</v>
      </c>
      <c r="B120" s="89" t="s">
        <v>382</v>
      </c>
      <c r="C120" s="89" t="s">
        <v>919</v>
      </c>
      <c r="D120" s="89">
        <v>1991</v>
      </c>
      <c r="E120" s="155">
        <v>342400</v>
      </c>
      <c r="F120" s="155">
        <v>0</v>
      </c>
      <c r="G120" s="89"/>
      <c r="H120" s="89"/>
    </row>
    <row r="121" spans="1:8" ht="47.25">
      <c r="A121" s="73">
        <f t="shared" si="3"/>
        <v>102</v>
      </c>
      <c r="B121" s="89" t="s">
        <v>111</v>
      </c>
      <c r="C121" s="89" t="s">
        <v>919</v>
      </c>
      <c r="D121" s="89">
        <v>1991</v>
      </c>
      <c r="E121" s="155">
        <v>98500</v>
      </c>
      <c r="F121" s="155">
        <v>27400</v>
      </c>
      <c r="G121" s="89"/>
      <c r="H121" s="89"/>
    </row>
    <row r="122" spans="1:8" ht="47.25">
      <c r="A122" s="73">
        <f t="shared" si="3"/>
        <v>103</v>
      </c>
      <c r="B122" s="89" t="s">
        <v>1056</v>
      </c>
      <c r="C122" s="89" t="s">
        <v>919</v>
      </c>
      <c r="D122" s="89">
        <v>1991</v>
      </c>
      <c r="E122" s="155">
        <v>609600</v>
      </c>
      <c r="F122" s="155">
        <v>0</v>
      </c>
      <c r="G122" s="89"/>
      <c r="H122" s="89"/>
    </row>
    <row r="123" spans="1:8" ht="47.25">
      <c r="A123" s="73">
        <f t="shared" si="3"/>
        <v>104</v>
      </c>
      <c r="B123" s="89" t="s">
        <v>1057</v>
      </c>
      <c r="C123" s="89" t="s">
        <v>919</v>
      </c>
      <c r="D123" s="89">
        <v>1991</v>
      </c>
      <c r="E123" s="155">
        <v>131700</v>
      </c>
      <c r="F123" s="155">
        <v>27000</v>
      </c>
      <c r="G123" s="89"/>
      <c r="H123" s="89"/>
    </row>
    <row r="124" spans="1:8" ht="47.25">
      <c r="A124" s="73">
        <f t="shared" si="3"/>
        <v>105</v>
      </c>
      <c r="B124" s="89" t="s">
        <v>1058</v>
      </c>
      <c r="C124" s="89" t="s">
        <v>919</v>
      </c>
      <c r="D124" s="89">
        <v>1991</v>
      </c>
      <c r="E124" s="155">
        <v>754800</v>
      </c>
      <c r="F124" s="155">
        <v>151500</v>
      </c>
      <c r="G124" s="89"/>
      <c r="H124" s="89"/>
    </row>
    <row r="125" spans="1:8" ht="47.25">
      <c r="A125" s="73">
        <f t="shared" si="3"/>
        <v>106</v>
      </c>
      <c r="B125" s="89" t="s">
        <v>1059</v>
      </c>
      <c r="C125" s="89" t="s">
        <v>919</v>
      </c>
      <c r="D125" s="89">
        <v>1991</v>
      </c>
      <c r="E125" s="155">
        <v>1149900</v>
      </c>
      <c r="F125" s="155">
        <v>235800</v>
      </c>
      <c r="G125" s="89"/>
      <c r="H125" s="89"/>
    </row>
    <row r="126" spans="1:8" ht="47.25">
      <c r="A126" s="73">
        <f t="shared" si="3"/>
        <v>107</v>
      </c>
      <c r="B126" s="89" t="s">
        <v>1060</v>
      </c>
      <c r="C126" s="89" t="s">
        <v>919</v>
      </c>
      <c r="D126" s="89">
        <v>1991</v>
      </c>
      <c r="E126" s="155">
        <v>934600</v>
      </c>
      <c r="F126" s="155">
        <v>171600</v>
      </c>
      <c r="G126" s="89"/>
      <c r="H126" s="89"/>
    </row>
    <row r="127" spans="1:8" ht="47.25">
      <c r="A127" s="73">
        <f t="shared" si="3"/>
        <v>108</v>
      </c>
      <c r="B127" s="89" t="s">
        <v>1061</v>
      </c>
      <c r="C127" s="89" t="s">
        <v>919</v>
      </c>
      <c r="D127" s="89">
        <v>1991</v>
      </c>
      <c r="E127" s="155">
        <v>1190500</v>
      </c>
      <c r="F127" s="155">
        <v>244100</v>
      </c>
      <c r="G127" s="89"/>
      <c r="H127" s="89"/>
    </row>
    <row r="128" spans="1:8" ht="47.25">
      <c r="A128" s="73">
        <f t="shared" si="3"/>
        <v>109</v>
      </c>
      <c r="B128" s="89" t="s">
        <v>1062</v>
      </c>
      <c r="C128" s="89" t="s">
        <v>919</v>
      </c>
      <c r="D128" s="89">
        <v>1991</v>
      </c>
      <c r="E128" s="155">
        <v>618000</v>
      </c>
      <c r="F128" s="155">
        <v>0</v>
      </c>
      <c r="G128" s="89"/>
      <c r="H128" s="89"/>
    </row>
    <row r="129" spans="1:8" ht="47.25">
      <c r="A129" s="73">
        <f t="shared" si="3"/>
        <v>110</v>
      </c>
      <c r="B129" s="89" t="s">
        <v>1005</v>
      </c>
      <c r="C129" s="89" t="s">
        <v>919</v>
      </c>
      <c r="D129" s="89">
        <v>1991</v>
      </c>
      <c r="E129" s="155">
        <v>462100</v>
      </c>
      <c r="F129" s="155">
        <v>0</v>
      </c>
      <c r="G129" s="89"/>
      <c r="H129" s="89"/>
    </row>
    <row r="130" spans="1:8" ht="47.25">
      <c r="A130" s="73">
        <f t="shared" si="3"/>
        <v>111</v>
      </c>
      <c r="B130" s="89" t="s">
        <v>1002</v>
      </c>
      <c r="C130" s="89" t="s">
        <v>919</v>
      </c>
      <c r="D130" s="89">
        <v>1991</v>
      </c>
      <c r="E130" s="155">
        <v>165400</v>
      </c>
      <c r="F130" s="155">
        <v>33900</v>
      </c>
      <c r="G130" s="89"/>
      <c r="H130" s="89"/>
    </row>
    <row r="131" spans="1:8" ht="47.25">
      <c r="A131" s="73">
        <f t="shared" si="3"/>
        <v>112</v>
      </c>
      <c r="B131" s="93" t="s">
        <v>695</v>
      </c>
      <c r="C131" s="93" t="s">
        <v>919</v>
      </c>
      <c r="D131" s="93">
        <v>1991</v>
      </c>
      <c r="E131" s="156">
        <v>1722400</v>
      </c>
      <c r="F131" s="156">
        <v>0</v>
      </c>
      <c r="G131" s="93">
        <v>1</v>
      </c>
      <c r="H131" s="93">
        <v>112</v>
      </c>
    </row>
    <row r="132" spans="1:8" s="123" customFormat="1" ht="15.75" customHeight="1">
      <c r="A132" s="73"/>
      <c r="B132" s="97" t="s">
        <v>921</v>
      </c>
      <c r="C132" s="97"/>
      <c r="D132" s="98"/>
      <c r="E132" s="157"/>
      <c r="F132" s="157"/>
      <c r="G132" s="97"/>
      <c r="H132" s="97"/>
    </row>
    <row r="133" spans="1:8" ht="47.25">
      <c r="A133" s="73">
        <v>113</v>
      </c>
      <c r="B133" s="89" t="s">
        <v>998</v>
      </c>
      <c r="C133" s="89" t="s">
        <v>920</v>
      </c>
      <c r="D133" s="90">
        <v>35431</v>
      </c>
      <c r="E133" s="155">
        <v>10608505</v>
      </c>
      <c r="F133" s="155">
        <v>6579134</v>
      </c>
      <c r="G133" s="89">
        <v>2</v>
      </c>
      <c r="H133" s="89">
        <v>1242.7</v>
      </c>
    </row>
    <row r="134" spans="1:8" ht="47.25">
      <c r="A134" s="73">
        <f t="shared" si="3"/>
        <v>114</v>
      </c>
      <c r="B134" s="89" t="s">
        <v>1064</v>
      </c>
      <c r="C134" s="89" t="s">
        <v>920</v>
      </c>
      <c r="D134" s="90">
        <v>30926</v>
      </c>
      <c r="E134" s="155">
        <v>350336</v>
      </c>
      <c r="F134" s="155">
        <v>0</v>
      </c>
      <c r="G134" s="89">
        <v>1</v>
      </c>
      <c r="H134" s="89">
        <v>106</v>
      </c>
    </row>
    <row r="135" spans="1:8" ht="47.25">
      <c r="A135" s="73">
        <f t="shared" si="3"/>
        <v>115</v>
      </c>
      <c r="B135" s="89" t="s">
        <v>995</v>
      </c>
      <c r="C135" s="89" t="s">
        <v>920</v>
      </c>
      <c r="D135" s="90">
        <v>29007</v>
      </c>
      <c r="E135" s="155">
        <v>74444</v>
      </c>
      <c r="F135" s="155">
        <v>0</v>
      </c>
      <c r="G135" s="89">
        <v>1</v>
      </c>
      <c r="H135" s="89">
        <v>36</v>
      </c>
    </row>
    <row r="136" spans="1:8" ht="47.25">
      <c r="A136" s="73">
        <f t="shared" si="3"/>
        <v>116</v>
      </c>
      <c r="B136" s="89" t="s">
        <v>1065</v>
      </c>
      <c r="C136" s="89" t="s">
        <v>920</v>
      </c>
      <c r="D136" s="90">
        <v>33239</v>
      </c>
      <c r="E136" s="155">
        <v>2786769</v>
      </c>
      <c r="F136" s="155">
        <v>726367</v>
      </c>
      <c r="G136" s="89">
        <v>1</v>
      </c>
      <c r="H136" s="89">
        <v>488.9</v>
      </c>
    </row>
    <row r="137" spans="1:8" ht="47.25">
      <c r="A137" s="73">
        <f t="shared" si="3"/>
        <v>117</v>
      </c>
      <c r="B137" s="89" t="s">
        <v>698</v>
      </c>
      <c r="C137" s="89" t="s">
        <v>920</v>
      </c>
      <c r="D137" s="90">
        <v>33239</v>
      </c>
      <c r="E137" s="155">
        <v>464557</v>
      </c>
      <c r="F137" s="155">
        <v>51017</v>
      </c>
      <c r="G137" s="89">
        <v>1</v>
      </c>
      <c r="H137" s="89">
        <v>210.4</v>
      </c>
    </row>
    <row r="138" spans="1:8" ht="47.25">
      <c r="A138" s="73">
        <f t="shared" si="3"/>
        <v>118</v>
      </c>
      <c r="B138" s="89" t="s">
        <v>1066</v>
      </c>
      <c r="C138" s="89" t="s">
        <v>920</v>
      </c>
      <c r="D138" s="90">
        <v>37622</v>
      </c>
      <c r="E138" s="155">
        <v>70501</v>
      </c>
      <c r="F138" s="155">
        <v>41007</v>
      </c>
      <c r="G138" s="89">
        <v>1</v>
      </c>
      <c r="H138" s="89">
        <v>41.4</v>
      </c>
    </row>
    <row r="139" spans="1:8" s="123" customFormat="1" ht="15.75" customHeight="1">
      <c r="A139" s="73"/>
      <c r="B139" s="101" t="s">
        <v>863</v>
      </c>
      <c r="C139" s="101"/>
      <c r="D139" s="102"/>
      <c r="E139" s="158"/>
      <c r="F139" s="158"/>
      <c r="G139" s="101"/>
      <c r="H139" s="101"/>
    </row>
    <row r="140" spans="1:8" ht="47.25">
      <c r="A140" s="73">
        <v>119</v>
      </c>
      <c r="B140" s="89" t="s">
        <v>785</v>
      </c>
      <c r="C140" s="89" t="s">
        <v>922</v>
      </c>
      <c r="D140" s="89">
        <v>1955</v>
      </c>
      <c r="E140" s="155">
        <v>881000</v>
      </c>
      <c r="F140" s="155">
        <v>0</v>
      </c>
      <c r="G140" s="89">
        <v>1</v>
      </c>
      <c r="H140" s="89">
        <v>145</v>
      </c>
    </row>
    <row r="141" spans="1:8" ht="47.25">
      <c r="A141" s="73">
        <f t="shared" si="3"/>
        <v>120</v>
      </c>
      <c r="B141" s="89" t="s">
        <v>786</v>
      </c>
      <c r="C141" s="89" t="s">
        <v>922</v>
      </c>
      <c r="D141" s="89">
        <v>1975</v>
      </c>
      <c r="E141" s="155">
        <v>553000</v>
      </c>
      <c r="F141" s="155">
        <v>0</v>
      </c>
      <c r="G141" s="89">
        <v>1</v>
      </c>
      <c r="H141" s="89">
        <v>150</v>
      </c>
    </row>
    <row r="142" spans="1:8" ht="47.25">
      <c r="A142" s="73">
        <f t="shared" si="3"/>
        <v>121</v>
      </c>
      <c r="B142" s="89" t="s">
        <v>1070</v>
      </c>
      <c r="C142" s="89" t="s">
        <v>922</v>
      </c>
      <c r="D142" s="89">
        <v>1980</v>
      </c>
      <c r="E142" s="155">
        <v>213000</v>
      </c>
      <c r="F142" s="155">
        <v>4000</v>
      </c>
      <c r="G142" s="89">
        <v>1</v>
      </c>
      <c r="H142" s="89">
        <v>74</v>
      </c>
    </row>
    <row r="143" spans="1:8" ht="47.25">
      <c r="A143" s="73">
        <f t="shared" si="3"/>
        <v>122</v>
      </c>
      <c r="B143" s="89" t="s">
        <v>1070</v>
      </c>
      <c r="C143" s="89" t="s">
        <v>922</v>
      </c>
      <c r="D143" s="89">
        <v>1980</v>
      </c>
      <c r="E143" s="155">
        <v>392000</v>
      </c>
      <c r="F143" s="155">
        <v>0</v>
      </c>
      <c r="G143" s="89">
        <v>1</v>
      </c>
      <c r="H143" s="89">
        <v>75</v>
      </c>
    </row>
    <row r="144" spans="1:8" ht="47.25">
      <c r="A144" s="73">
        <f t="shared" si="3"/>
        <v>123</v>
      </c>
      <c r="B144" s="89" t="s">
        <v>436</v>
      </c>
      <c r="C144" s="89" t="s">
        <v>922</v>
      </c>
      <c r="D144" s="89">
        <v>1956</v>
      </c>
      <c r="E144" s="155">
        <v>24000</v>
      </c>
      <c r="F144" s="155">
        <v>0</v>
      </c>
      <c r="G144" s="89">
        <v>1</v>
      </c>
      <c r="H144" s="89">
        <v>30</v>
      </c>
    </row>
    <row r="145" spans="1:8" ht="47.25">
      <c r="A145" s="73">
        <f t="shared" si="3"/>
        <v>124</v>
      </c>
      <c r="B145" s="89" t="s">
        <v>1071</v>
      </c>
      <c r="C145" s="89" t="s">
        <v>922</v>
      </c>
      <c r="D145" s="89">
        <v>1956</v>
      </c>
      <c r="E145" s="155">
        <v>269000</v>
      </c>
      <c r="F145" s="155">
        <v>31000</v>
      </c>
      <c r="G145" s="89">
        <v>1</v>
      </c>
      <c r="H145" s="89">
        <v>70</v>
      </c>
    </row>
    <row r="146" spans="1:8" ht="47.25">
      <c r="A146" s="73">
        <f t="shared" si="3"/>
        <v>125</v>
      </c>
      <c r="B146" s="89" t="s">
        <v>1000</v>
      </c>
      <c r="C146" s="89" t="s">
        <v>922</v>
      </c>
      <c r="D146" s="89">
        <v>1960</v>
      </c>
      <c r="E146" s="155">
        <v>1440000</v>
      </c>
      <c r="F146" s="155">
        <v>13000</v>
      </c>
      <c r="G146" s="89">
        <v>1</v>
      </c>
      <c r="H146" s="89">
        <v>215</v>
      </c>
    </row>
    <row r="147" spans="1:8" ht="47.25">
      <c r="A147" s="73">
        <f t="shared" si="3"/>
        <v>126</v>
      </c>
      <c r="B147" s="89" t="s">
        <v>347</v>
      </c>
      <c r="C147" s="89" t="s">
        <v>847</v>
      </c>
      <c r="D147" s="89">
        <v>1984</v>
      </c>
      <c r="E147" s="155">
        <v>269000</v>
      </c>
      <c r="F147" s="155">
        <v>185000</v>
      </c>
      <c r="G147" s="89">
        <v>1</v>
      </c>
      <c r="H147" s="89">
        <v>106</v>
      </c>
    </row>
    <row r="148" spans="1:8" ht="47.25">
      <c r="A148" s="73">
        <f t="shared" si="3"/>
        <v>127</v>
      </c>
      <c r="B148" s="89" t="s">
        <v>998</v>
      </c>
      <c r="C148" s="89" t="s">
        <v>922</v>
      </c>
      <c r="D148" s="89">
        <v>1975</v>
      </c>
      <c r="E148" s="155">
        <v>8901000</v>
      </c>
      <c r="F148" s="155">
        <v>5886000</v>
      </c>
      <c r="G148" s="89">
        <v>2</v>
      </c>
      <c r="H148" s="89">
        <v>2835</v>
      </c>
    </row>
    <row r="149" spans="1:8" ht="47.25">
      <c r="A149" s="73">
        <v>128</v>
      </c>
      <c r="B149" s="93" t="s">
        <v>239</v>
      </c>
      <c r="C149" s="93" t="s">
        <v>922</v>
      </c>
      <c r="D149" s="93">
        <v>1975</v>
      </c>
      <c r="E149" s="156">
        <v>918000</v>
      </c>
      <c r="F149" s="156">
        <v>607000</v>
      </c>
      <c r="G149" s="93">
        <v>1</v>
      </c>
      <c r="H149" s="93">
        <v>221</v>
      </c>
    </row>
    <row r="150" spans="1:8" s="123" customFormat="1" ht="15.75" customHeight="1">
      <c r="A150" s="73"/>
      <c r="B150" s="97" t="s">
        <v>864</v>
      </c>
      <c r="C150" s="97"/>
      <c r="D150" s="98"/>
      <c r="E150" s="157"/>
      <c r="F150" s="157"/>
      <c r="G150" s="97"/>
      <c r="H150" s="97"/>
    </row>
    <row r="151" spans="1:8" ht="47.25">
      <c r="A151" s="73">
        <v>129</v>
      </c>
      <c r="B151" s="103" t="s">
        <v>1072</v>
      </c>
      <c r="C151" s="89" t="s">
        <v>923</v>
      </c>
      <c r="D151" s="89">
        <v>1989</v>
      </c>
      <c r="E151" s="155">
        <v>706600</v>
      </c>
      <c r="F151" s="155"/>
      <c r="G151" s="89">
        <v>1</v>
      </c>
      <c r="H151" s="89">
        <v>77</v>
      </c>
    </row>
    <row r="152" spans="1:8" ht="47.25">
      <c r="A152" s="73">
        <f t="shared" si="3"/>
        <v>130</v>
      </c>
      <c r="B152" s="103" t="s">
        <v>787</v>
      </c>
      <c r="C152" s="89" t="s">
        <v>923</v>
      </c>
      <c r="D152" s="89">
        <v>1981</v>
      </c>
      <c r="E152" s="155">
        <v>17700</v>
      </c>
      <c r="F152" s="155"/>
      <c r="G152" s="89">
        <v>1</v>
      </c>
      <c r="H152" s="89">
        <v>20</v>
      </c>
    </row>
    <row r="153" spans="1:8" ht="47.25">
      <c r="A153" s="73">
        <f t="shared" si="3"/>
        <v>131</v>
      </c>
      <c r="B153" s="103" t="s">
        <v>788</v>
      </c>
      <c r="C153" s="89" t="s">
        <v>923</v>
      </c>
      <c r="D153" s="89">
        <v>1982</v>
      </c>
      <c r="E153" s="155">
        <v>37900</v>
      </c>
      <c r="F153" s="155"/>
      <c r="G153" s="89">
        <v>1</v>
      </c>
      <c r="H153" s="89">
        <v>9</v>
      </c>
    </row>
    <row r="154" spans="1:8" ht="47.25">
      <c r="A154" s="73">
        <f t="shared" si="3"/>
        <v>132</v>
      </c>
      <c r="B154" s="103" t="s">
        <v>1076</v>
      </c>
      <c r="C154" s="89" t="s">
        <v>923</v>
      </c>
      <c r="D154" s="89">
        <v>1983</v>
      </c>
      <c r="E154" s="155">
        <v>337200</v>
      </c>
      <c r="F154" s="155">
        <v>105000</v>
      </c>
      <c r="G154" s="89">
        <v>1</v>
      </c>
      <c r="H154" s="89">
        <v>80</v>
      </c>
    </row>
    <row r="155" spans="1:8" ht="47.25">
      <c r="A155" s="73">
        <v>132</v>
      </c>
      <c r="B155" s="103" t="s">
        <v>361</v>
      </c>
      <c r="C155" s="89" t="s">
        <v>360</v>
      </c>
      <c r="D155" s="89">
        <v>1991</v>
      </c>
      <c r="E155" s="155"/>
      <c r="F155" s="155">
        <v>0</v>
      </c>
      <c r="G155" s="89">
        <v>1</v>
      </c>
      <c r="H155" s="89">
        <v>14.1</v>
      </c>
    </row>
    <row r="156" spans="1:8" ht="47.25">
      <c r="A156" s="73">
        <f>SUM(A154+1)</f>
        <v>133</v>
      </c>
      <c r="B156" s="103" t="s">
        <v>687</v>
      </c>
      <c r="C156" s="89" t="s">
        <v>923</v>
      </c>
      <c r="D156" s="89">
        <v>1999</v>
      </c>
      <c r="E156" s="155">
        <v>2347600</v>
      </c>
      <c r="F156" s="155">
        <v>145800</v>
      </c>
      <c r="G156" s="89">
        <v>1</v>
      </c>
      <c r="H156" s="89">
        <v>144</v>
      </c>
    </row>
    <row r="157" spans="1:8" ht="47.25">
      <c r="A157" s="73">
        <f t="shared" si="3"/>
        <v>134</v>
      </c>
      <c r="B157" s="103" t="s">
        <v>998</v>
      </c>
      <c r="C157" s="89" t="s">
        <v>923</v>
      </c>
      <c r="D157" s="89">
        <v>2001</v>
      </c>
      <c r="E157" s="155">
        <v>20394400</v>
      </c>
      <c r="F157" s="155">
        <v>15502900</v>
      </c>
      <c r="G157" s="89">
        <v>2</v>
      </c>
      <c r="H157" s="89">
        <v>2625</v>
      </c>
    </row>
    <row r="158" spans="1:8" s="123" customFormat="1" ht="15.75" customHeight="1">
      <c r="A158" s="73"/>
      <c r="B158" s="101" t="s">
        <v>865</v>
      </c>
      <c r="C158" s="101"/>
      <c r="D158" s="102"/>
      <c r="E158" s="158"/>
      <c r="F158" s="158"/>
      <c r="G158" s="101"/>
      <c r="H158" s="101"/>
    </row>
    <row r="159" spans="1:8" ht="47.25">
      <c r="A159" s="73">
        <v>135</v>
      </c>
      <c r="B159" s="103" t="s">
        <v>239</v>
      </c>
      <c r="C159" s="89" t="s">
        <v>924</v>
      </c>
      <c r="D159" s="90">
        <v>28004</v>
      </c>
      <c r="E159" s="155">
        <v>3339.44</v>
      </c>
      <c r="F159" s="155"/>
      <c r="G159" s="89">
        <v>1</v>
      </c>
      <c r="H159" s="89"/>
    </row>
    <row r="160" spans="1:8" ht="47.25">
      <c r="A160" s="73">
        <f t="shared" si="3"/>
        <v>136</v>
      </c>
      <c r="B160" s="103" t="s">
        <v>998</v>
      </c>
      <c r="C160" s="89" t="s">
        <v>924</v>
      </c>
      <c r="D160" s="90">
        <v>29830</v>
      </c>
      <c r="E160" s="155">
        <v>14372841</v>
      </c>
      <c r="F160" s="155"/>
      <c r="G160" s="89">
        <v>3</v>
      </c>
      <c r="H160" s="89"/>
    </row>
    <row r="161" spans="1:8" ht="47.25">
      <c r="A161" s="73">
        <f t="shared" si="3"/>
        <v>137</v>
      </c>
      <c r="B161" s="103" t="s">
        <v>347</v>
      </c>
      <c r="C161" s="89" t="s">
        <v>924</v>
      </c>
      <c r="D161" s="90">
        <v>30225</v>
      </c>
      <c r="E161" s="155">
        <v>14217759.9</v>
      </c>
      <c r="F161" s="155"/>
      <c r="G161" s="89">
        <v>1</v>
      </c>
      <c r="H161" s="89"/>
    </row>
    <row r="162" spans="1:8" ht="47.25">
      <c r="A162" s="73">
        <f t="shared" si="3"/>
        <v>138</v>
      </c>
      <c r="B162" s="103" t="s">
        <v>1078</v>
      </c>
      <c r="C162" s="89" t="s">
        <v>925</v>
      </c>
      <c r="D162" s="90">
        <v>28369</v>
      </c>
      <c r="E162" s="155">
        <v>8793.07</v>
      </c>
      <c r="F162" s="155"/>
      <c r="G162" s="89">
        <v>1</v>
      </c>
      <c r="H162" s="89"/>
    </row>
    <row r="163" spans="1:8" ht="47.25">
      <c r="A163" s="73">
        <f t="shared" si="3"/>
        <v>139</v>
      </c>
      <c r="B163" s="103" t="s">
        <v>1002</v>
      </c>
      <c r="C163" s="89" t="s">
        <v>925</v>
      </c>
      <c r="D163" s="90">
        <v>27273</v>
      </c>
      <c r="E163" s="155">
        <v>8951.93</v>
      </c>
      <c r="F163" s="155"/>
      <c r="G163" s="89">
        <v>1</v>
      </c>
      <c r="H163" s="89"/>
    </row>
    <row r="164" spans="1:8" ht="47.25">
      <c r="A164" s="73">
        <f aca="true" t="shared" si="4" ref="A164:A231">SUM(A163+1)</f>
        <v>140</v>
      </c>
      <c r="B164" s="103" t="s">
        <v>1080</v>
      </c>
      <c r="C164" s="89" t="s">
        <v>925</v>
      </c>
      <c r="D164" s="90">
        <v>36770</v>
      </c>
      <c r="E164" s="155">
        <v>1883437.4</v>
      </c>
      <c r="F164" s="155">
        <v>1200042.66</v>
      </c>
      <c r="G164" s="89">
        <v>1</v>
      </c>
      <c r="H164" s="89">
        <v>400</v>
      </c>
    </row>
    <row r="165" spans="1:8" ht="47.25">
      <c r="A165" s="73">
        <f t="shared" si="4"/>
        <v>141</v>
      </c>
      <c r="B165" s="103" t="s">
        <v>1082</v>
      </c>
      <c r="C165" s="89" t="s">
        <v>925</v>
      </c>
      <c r="D165" s="90">
        <v>36770</v>
      </c>
      <c r="E165" s="155">
        <v>18546.06</v>
      </c>
      <c r="F165" s="155"/>
      <c r="G165" s="89">
        <v>1</v>
      </c>
      <c r="H165" s="89"/>
    </row>
    <row r="166" spans="1:8" ht="47.25">
      <c r="A166" s="73">
        <f t="shared" si="4"/>
        <v>142</v>
      </c>
      <c r="B166" s="103" t="s">
        <v>789</v>
      </c>
      <c r="C166" s="89" t="s">
        <v>926</v>
      </c>
      <c r="D166" s="90">
        <v>24838</v>
      </c>
      <c r="E166" s="155">
        <v>120740.36</v>
      </c>
      <c r="F166" s="155"/>
      <c r="G166" s="89">
        <v>1</v>
      </c>
      <c r="H166" s="89"/>
    </row>
    <row r="167" spans="1:8" ht="47.25">
      <c r="A167" s="73">
        <f t="shared" si="4"/>
        <v>143</v>
      </c>
      <c r="B167" s="103" t="s">
        <v>1084</v>
      </c>
      <c r="C167" s="89" t="s">
        <v>926</v>
      </c>
      <c r="D167" s="90">
        <v>24473</v>
      </c>
      <c r="E167" s="155">
        <v>1111580.8</v>
      </c>
      <c r="F167" s="155"/>
      <c r="G167" s="89"/>
      <c r="H167" s="89"/>
    </row>
    <row r="168" spans="1:8" ht="47.25">
      <c r="A168" s="73">
        <f t="shared" si="4"/>
        <v>144</v>
      </c>
      <c r="B168" s="103" t="s">
        <v>1085</v>
      </c>
      <c r="C168" s="89" t="s">
        <v>926</v>
      </c>
      <c r="D168" s="90">
        <v>24473</v>
      </c>
      <c r="E168" s="155">
        <v>260055.51</v>
      </c>
      <c r="F168" s="155"/>
      <c r="G168" s="89">
        <v>1</v>
      </c>
      <c r="H168" s="89"/>
    </row>
    <row r="169" spans="1:8" ht="47.25">
      <c r="A169" s="73">
        <f t="shared" si="4"/>
        <v>145</v>
      </c>
      <c r="B169" s="103" t="s">
        <v>1086</v>
      </c>
      <c r="C169" s="89" t="s">
        <v>926</v>
      </c>
      <c r="D169" s="90">
        <v>24473</v>
      </c>
      <c r="E169" s="155">
        <v>775525.79</v>
      </c>
      <c r="F169" s="155"/>
      <c r="G169" s="89">
        <v>1</v>
      </c>
      <c r="H169" s="89"/>
    </row>
    <row r="170" spans="1:8" ht="47.25">
      <c r="A170" s="73">
        <f t="shared" si="4"/>
        <v>146</v>
      </c>
      <c r="B170" s="103" t="s">
        <v>146</v>
      </c>
      <c r="C170" s="89" t="s">
        <v>926</v>
      </c>
      <c r="D170" s="90">
        <v>23743</v>
      </c>
      <c r="E170" s="155">
        <v>31373.16</v>
      </c>
      <c r="F170" s="155"/>
      <c r="G170" s="89">
        <v>1</v>
      </c>
      <c r="H170" s="89"/>
    </row>
    <row r="171" spans="1:8" ht="47.25">
      <c r="A171" s="73">
        <f t="shared" si="4"/>
        <v>147</v>
      </c>
      <c r="B171" s="103" t="s">
        <v>1087</v>
      </c>
      <c r="C171" s="89" t="s">
        <v>926</v>
      </c>
      <c r="D171" s="90">
        <v>24108</v>
      </c>
      <c r="E171" s="155">
        <v>2585285.95</v>
      </c>
      <c r="F171" s="155"/>
      <c r="G171" s="89">
        <v>1</v>
      </c>
      <c r="H171" s="89"/>
    </row>
    <row r="172" spans="1:8" ht="47.25">
      <c r="A172" s="73">
        <f t="shared" si="4"/>
        <v>148</v>
      </c>
      <c r="B172" s="103" t="s">
        <v>1088</v>
      </c>
      <c r="C172" s="89" t="s">
        <v>926</v>
      </c>
      <c r="D172" s="90">
        <v>24473</v>
      </c>
      <c r="E172" s="155">
        <v>36728.77</v>
      </c>
      <c r="F172" s="155"/>
      <c r="G172" s="89">
        <v>1</v>
      </c>
      <c r="H172" s="89"/>
    </row>
    <row r="173" spans="1:8" ht="47.25">
      <c r="A173" s="73">
        <f t="shared" si="4"/>
        <v>149</v>
      </c>
      <c r="B173" s="103" t="s">
        <v>1002</v>
      </c>
      <c r="C173" s="89" t="s">
        <v>926</v>
      </c>
      <c r="D173" s="90">
        <v>24838</v>
      </c>
      <c r="E173" s="155">
        <v>13087.36</v>
      </c>
      <c r="F173" s="155"/>
      <c r="G173" s="89">
        <v>1</v>
      </c>
      <c r="H173" s="89"/>
    </row>
    <row r="174" spans="1:8" ht="47.25">
      <c r="A174" s="73">
        <f t="shared" si="4"/>
        <v>150</v>
      </c>
      <c r="B174" s="104" t="s">
        <v>1002</v>
      </c>
      <c r="C174" s="93" t="s">
        <v>926</v>
      </c>
      <c r="D174" s="94">
        <v>25082</v>
      </c>
      <c r="E174" s="156">
        <v>10554.05</v>
      </c>
      <c r="F174" s="156"/>
      <c r="G174" s="93">
        <v>1</v>
      </c>
      <c r="H174" s="93"/>
    </row>
    <row r="175" spans="1:8" s="123" customFormat="1" ht="15.75" customHeight="1">
      <c r="A175" s="73"/>
      <c r="B175" s="97" t="s">
        <v>866</v>
      </c>
      <c r="C175" s="97"/>
      <c r="D175" s="98"/>
      <c r="E175" s="157"/>
      <c r="F175" s="157"/>
      <c r="G175" s="97"/>
      <c r="H175" s="97"/>
    </row>
    <row r="176" spans="1:8" ht="47.25">
      <c r="A176" s="73">
        <v>151</v>
      </c>
      <c r="B176" s="103" t="s">
        <v>1089</v>
      </c>
      <c r="C176" s="89" t="s">
        <v>927</v>
      </c>
      <c r="D176" s="90">
        <v>32509</v>
      </c>
      <c r="E176" s="155">
        <v>8634559.8</v>
      </c>
      <c r="F176" s="155">
        <v>5223722.7</v>
      </c>
      <c r="G176" s="89">
        <v>2</v>
      </c>
      <c r="H176" s="89">
        <v>601.4</v>
      </c>
    </row>
    <row r="177" spans="1:8" ht="47.25">
      <c r="A177" s="73">
        <f t="shared" si="4"/>
        <v>152</v>
      </c>
      <c r="B177" s="103" t="s">
        <v>1091</v>
      </c>
      <c r="C177" s="89" t="s">
        <v>927</v>
      </c>
      <c r="D177" s="90">
        <v>26299</v>
      </c>
      <c r="E177" s="155">
        <v>6501429.9</v>
      </c>
      <c r="F177" s="155">
        <v>1766173.1</v>
      </c>
      <c r="G177" s="89">
        <v>1</v>
      </c>
      <c r="H177" s="89">
        <v>1139.8</v>
      </c>
    </row>
    <row r="178" spans="1:8" ht="47.25">
      <c r="A178" s="73">
        <f t="shared" si="4"/>
        <v>153</v>
      </c>
      <c r="B178" s="103" t="s">
        <v>433</v>
      </c>
      <c r="C178" s="89" t="s">
        <v>927</v>
      </c>
      <c r="D178" s="90">
        <v>28491</v>
      </c>
      <c r="E178" s="155">
        <v>337736.4</v>
      </c>
      <c r="F178" s="155">
        <v>131315.7</v>
      </c>
      <c r="G178" s="89">
        <v>1</v>
      </c>
      <c r="H178" s="89">
        <v>112</v>
      </c>
    </row>
    <row r="179" spans="1:8" ht="47.25">
      <c r="A179" s="73">
        <f t="shared" si="4"/>
        <v>154</v>
      </c>
      <c r="B179" s="103" t="s">
        <v>404</v>
      </c>
      <c r="C179" s="89" t="s">
        <v>927</v>
      </c>
      <c r="D179" s="90">
        <v>32874</v>
      </c>
      <c r="E179" s="155">
        <v>21108.1</v>
      </c>
      <c r="F179" s="155">
        <v>0</v>
      </c>
      <c r="G179" s="89">
        <v>1</v>
      </c>
      <c r="H179" s="89">
        <v>52</v>
      </c>
    </row>
    <row r="180" spans="1:8" ht="47.25">
      <c r="A180" s="73">
        <f t="shared" si="4"/>
        <v>155</v>
      </c>
      <c r="B180" s="103" t="s">
        <v>695</v>
      </c>
      <c r="C180" s="89" t="s">
        <v>927</v>
      </c>
      <c r="D180" s="90">
        <v>32509</v>
      </c>
      <c r="E180" s="155">
        <v>607926.8</v>
      </c>
      <c r="F180" s="155">
        <v>224780.5</v>
      </c>
      <c r="G180" s="89">
        <v>1</v>
      </c>
      <c r="H180" s="89">
        <v>102</v>
      </c>
    </row>
    <row r="181" spans="1:8" s="123" customFormat="1" ht="15.75" customHeight="1">
      <c r="A181" s="73"/>
      <c r="B181" s="101" t="s">
        <v>867</v>
      </c>
      <c r="C181" s="101"/>
      <c r="D181" s="102"/>
      <c r="E181" s="158"/>
      <c r="F181" s="158"/>
      <c r="G181" s="101"/>
      <c r="H181" s="101"/>
    </row>
    <row r="182" spans="1:8" ht="47.25">
      <c r="A182" s="73">
        <v>156</v>
      </c>
      <c r="B182" s="103" t="s">
        <v>998</v>
      </c>
      <c r="C182" s="89" t="s">
        <v>928</v>
      </c>
      <c r="D182" s="90">
        <v>28491</v>
      </c>
      <c r="E182" s="155">
        <v>11.398</v>
      </c>
      <c r="F182" s="155">
        <v>6.65</v>
      </c>
      <c r="G182" s="89">
        <v>2</v>
      </c>
      <c r="H182" s="89">
        <v>1314</v>
      </c>
    </row>
    <row r="183" spans="1:8" ht="47.25">
      <c r="A183" s="73">
        <f t="shared" si="4"/>
        <v>157</v>
      </c>
      <c r="B183" s="103" t="s">
        <v>433</v>
      </c>
      <c r="C183" s="89" t="s">
        <v>928</v>
      </c>
      <c r="D183" s="90">
        <v>28126</v>
      </c>
      <c r="E183" s="155">
        <v>636</v>
      </c>
      <c r="F183" s="155">
        <v>383.6</v>
      </c>
      <c r="G183" s="89">
        <v>1</v>
      </c>
      <c r="H183" s="89">
        <v>84</v>
      </c>
    </row>
    <row r="184" spans="1:8" ht="47.25">
      <c r="A184" s="73">
        <f t="shared" si="4"/>
        <v>158</v>
      </c>
      <c r="B184" s="103" t="s">
        <v>581</v>
      </c>
      <c r="C184" s="89" t="s">
        <v>928</v>
      </c>
      <c r="D184" s="90">
        <v>39769</v>
      </c>
      <c r="E184" s="155">
        <v>1.87</v>
      </c>
      <c r="F184" s="155">
        <v>1.808</v>
      </c>
      <c r="G184" s="89">
        <v>1</v>
      </c>
      <c r="H184" s="89">
        <v>12</v>
      </c>
    </row>
    <row r="185" spans="1:8" ht="47.25">
      <c r="A185" s="73">
        <f t="shared" si="4"/>
        <v>159</v>
      </c>
      <c r="B185" s="103" t="s">
        <v>513</v>
      </c>
      <c r="C185" s="89" t="s">
        <v>928</v>
      </c>
      <c r="D185" s="90">
        <v>28491</v>
      </c>
      <c r="E185" s="155">
        <v>4.2</v>
      </c>
      <c r="F185" s="155">
        <v>0</v>
      </c>
      <c r="G185" s="89"/>
      <c r="H185" s="89">
        <v>12</v>
      </c>
    </row>
    <row r="186" spans="1:8" s="123" customFormat="1" ht="15.75" customHeight="1">
      <c r="A186" s="73"/>
      <c r="B186" s="101" t="s">
        <v>868</v>
      </c>
      <c r="C186" s="101"/>
      <c r="D186" s="102"/>
      <c r="E186" s="158"/>
      <c r="F186" s="158"/>
      <c r="G186" s="101"/>
      <c r="H186" s="101"/>
    </row>
    <row r="187" spans="1:8" ht="47.25">
      <c r="A187" s="73">
        <v>160</v>
      </c>
      <c r="B187" s="104" t="s">
        <v>998</v>
      </c>
      <c r="C187" s="93" t="s">
        <v>929</v>
      </c>
      <c r="D187" s="94">
        <v>35065</v>
      </c>
      <c r="E187" s="156">
        <v>15154.2</v>
      </c>
      <c r="F187" s="156">
        <v>12697.3</v>
      </c>
      <c r="G187" s="93">
        <v>2</v>
      </c>
      <c r="H187" s="125">
        <v>984.3</v>
      </c>
    </row>
    <row r="188" spans="1:8" s="123" customFormat="1" ht="15.75" customHeight="1">
      <c r="A188" s="73"/>
      <c r="B188" s="97" t="s">
        <v>869</v>
      </c>
      <c r="C188" s="97"/>
      <c r="D188" s="98"/>
      <c r="E188" s="157"/>
      <c r="F188" s="157"/>
      <c r="G188" s="97"/>
      <c r="H188" s="97"/>
    </row>
    <row r="189" spans="1:8" ht="47.25">
      <c r="A189" s="73">
        <v>161</v>
      </c>
      <c r="B189" s="103" t="s">
        <v>1095</v>
      </c>
      <c r="C189" s="89" t="s">
        <v>931</v>
      </c>
      <c r="D189" s="90">
        <v>23743</v>
      </c>
      <c r="E189" s="155">
        <v>20.685</v>
      </c>
      <c r="F189" s="155">
        <v>0</v>
      </c>
      <c r="G189" s="89">
        <v>1</v>
      </c>
      <c r="H189" s="89">
        <v>72</v>
      </c>
    </row>
    <row r="190" spans="1:8" ht="47.25">
      <c r="A190" s="73">
        <f t="shared" si="4"/>
        <v>162</v>
      </c>
      <c r="B190" s="103" t="s">
        <v>693</v>
      </c>
      <c r="C190" s="89" t="s">
        <v>931</v>
      </c>
      <c r="D190" s="90">
        <v>23743</v>
      </c>
      <c r="E190" s="155">
        <v>58.911</v>
      </c>
      <c r="F190" s="155">
        <v>0</v>
      </c>
      <c r="G190" s="89">
        <v>1</v>
      </c>
      <c r="H190" s="89">
        <v>42</v>
      </c>
    </row>
    <row r="191" spans="1:8" ht="47.25">
      <c r="A191" s="73">
        <f t="shared" si="4"/>
        <v>163</v>
      </c>
      <c r="B191" s="103" t="s">
        <v>1097</v>
      </c>
      <c r="C191" s="89" t="s">
        <v>931</v>
      </c>
      <c r="D191" s="90">
        <v>18264</v>
      </c>
      <c r="E191" s="155">
        <v>37.518</v>
      </c>
      <c r="F191" s="155">
        <v>0</v>
      </c>
      <c r="G191" s="89">
        <v>1</v>
      </c>
      <c r="H191" s="89" t="s">
        <v>1098</v>
      </c>
    </row>
    <row r="192" spans="1:8" ht="47.25">
      <c r="A192" s="73">
        <f t="shared" si="4"/>
        <v>164</v>
      </c>
      <c r="B192" s="103" t="s">
        <v>998</v>
      </c>
      <c r="C192" s="89" t="s">
        <v>931</v>
      </c>
      <c r="D192" s="90">
        <v>25569</v>
      </c>
      <c r="E192" s="155">
        <v>2242.089</v>
      </c>
      <c r="F192" s="155">
        <v>347.375</v>
      </c>
      <c r="G192" s="89">
        <v>1</v>
      </c>
      <c r="H192" s="89">
        <v>1197</v>
      </c>
    </row>
    <row r="193" spans="1:8" ht="47.25">
      <c r="A193" s="73">
        <f t="shared" si="4"/>
        <v>165</v>
      </c>
      <c r="B193" s="103" t="s">
        <v>698</v>
      </c>
      <c r="C193" s="89" t="s">
        <v>931</v>
      </c>
      <c r="D193" s="90">
        <v>31048</v>
      </c>
      <c r="E193" s="155">
        <v>42.873</v>
      </c>
      <c r="F193" s="155">
        <v>0</v>
      </c>
      <c r="G193" s="89">
        <v>1</v>
      </c>
      <c r="H193" s="89">
        <v>58</v>
      </c>
    </row>
    <row r="194" spans="1:8" s="123" customFormat="1" ht="15.75" customHeight="1">
      <c r="A194" s="73"/>
      <c r="B194" s="101" t="s">
        <v>870</v>
      </c>
      <c r="C194" s="101"/>
      <c r="D194" s="102"/>
      <c r="E194" s="158"/>
      <c r="F194" s="158"/>
      <c r="G194" s="101"/>
      <c r="H194" s="101"/>
    </row>
    <row r="195" spans="1:8" ht="47.25">
      <c r="A195" s="73">
        <v>166</v>
      </c>
      <c r="B195" s="103" t="s">
        <v>1099</v>
      </c>
      <c r="C195" s="89" t="s">
        <v>932</v>
      </c>
      <c r="D195" s="90">
        <v>11689</v>
      </c>
      <c r="E195" s="155">
        <v>1208.14</v>
      </c>
      <c r="F195" s="155">
        <v>0</v>
      </c>
      <c r="G195" s="89">
        <v>1</v>
      </c>
      <c r="H195" s="89">
        <v>311.2</v>
      </c>
    </row>
    <row r="196" spans="1:8" ht="47.25">
      <c r="A196" s="73">
        <f t="shared" si="4"/>
        <v>167</v>
      </c>
      <c r="B196" s="103" t="s">
        <v>1101</v>
      </c>
      <c r="C196" s="89" t="s">
        <v>932</v>
      </c>
      <c r="D196" s="90">
        <v>20821</v>
      </c>
      <c r="E196" s="155">
        <v>306.08</v>
      </c>
      <c r="F196" s="155">
        <v>0</v>
      </c>
      <c r="G196" s="89">
        <v>1</v>
      </c>
      <c r="H196" s="89">
        <v>102.5</v>
      </c>
    </row>
    <row r="197" spans="1:8" ht="47.25">
      <c r="A197" s="73">
        <f t="shared" si="4"/>
        <v>168</v>
      </c>
      <c r="B197" s="103" t="s">
        <v>1102</v>
      </c>
      <c r="C197" s="89" t="s">
        <v>932</v>
      </c>
      <c r="D197" s="90">
        <v>25934</v>
      </c>
      <c r="E197" s="155">
        <v>456.27</v>
      </c>
      <c r="F197" s="155">
        <v>0</v>
      </c>
      <c r="G197" s="89">
        <v>1</v>
      </c>
      <c r="H197" s="89">
        <v>163</v>
      </c>
    </row>
    <row r="198" spans="1:8" ht="47.25">
      <c r="A198" s="73">
        <f t="shared" si="4"/>
        <v>169</v>
      </c>
      <c r="B198" s="103" t="s">
        <v>1103</v>
      </c>
      <c r="C198" s="89" t="s">
        <v>932</v>
      </c>
      <c r="D198" s="90">
        <v>25569</v>
      </c>
      <c r="E198" s="155">
        <v>409.28</v>
      </c>
      <c r="F198" s="155">
        <v>0</v>
      </c>
      <c r="G198" s="89">
        <v>1</v>
      </c>
      <c r="H198" s="89">
        <v>117.2</v>
      </c>
    </row>
    <row r="199" spans="1:8" ht="47.25">
      <c r="A199" s="73">
        <f t="shared" si="4"/>
        <v>170</v>
      </c>
      <c r="B199" s="103" t="s">
        <v>1104</v>
      </c>
      <c r="C199" s="89" t="s">
        <v>932</v>
      </c>
      <c r="D199" s="90">
        <v>32143</v>
      </c>
      <c r="E199" s="155">
        <v>130.13</v>
      </c>
      <c r="F199" s="155">
        <v>97.3</v>
      </c>
      <c r="G199" s="89">
        <v>1</v>
      </c>
      <c r="H199" s="89">
        <v>95</v>
      </c>
    </row>
    <row r="200" spans="1:8" ht="47.25">
      <c r="A200" s="73">
        <f t="shared" si="4"/>
        <v>171</v>
      </c>
      <c r="B200" s="103" t="s">
        <v>347</v>
      </c>
      <c r="C200" s="89" t="s">
        <v>932</v>
      </c>
      <c r="D200" s="90">
        <v>26299</v>
      </c>
      <c r="E200" s="155">
        <v>37.32</v>
      </c>
      <c r="F200" s="155">
        <v>40.01</v>
      </c>
      <c r="G200" s="89">
        <v>1</v>
      </c>
      <c r="H200" s="89">
        <v>33.8</v>
      </c>
    </row>
    <row r="201" spans="1:8" s="123" customFormat="1" ht="15.75" customHeight="1">
      <c r="A201" s="73"/>
      <c r="B201" s="101" t="s">
        <v>934</v>
      </c>
      <c r="C201" s="101"/>
      <c r="D201" s="102"/>
      <c r="E201" s="158"/>
      <c r="F201" s="158"/>
      <c r="G201" s="101"/>
      <c r="H201" s="101"/>
    </row>
    <row r="202" spans="1:8" ht="47.25">
      <c r="A202" s="73">
        <v>172</v>
      </c>
      <c r="B202" s="103" t="s">
        <v>998</v>
      </c>
      <c r="C202" s="89" t="s">
        <v>933</v>
      </c>
      <c r="D202" s="89">
        <v>1991</v>
      </c>
      <c r="E202" s="155">
        <v>19702993.4</v>
      </c>
      <c r="F202" s="155">
        <v>17614438.1</v>
      </c>
      <c r="G202" s="89">
        <v>2</v>
      </c>
      <c r="H202" s="89">
        <v>2008</v>
      </c>
    </row>
    <row r="203" spans="1:8" ht="47.25">
      <c r="A203" s="73">
        <f t="shared" si="4"/>
        <v>173</v>
      </c>
      <c r="B203" s="103" t="s">
        <v>1023</v>
      </c>
      <c r="C203" s="89" t="s">
        <v>933</v>
      </c>
      <c r="D203" s="89">
        <v>1991</v>
      </c>
      <c r="E203" s="155">
        <v>97949.02</v>
      </c>
      <c r="F203" s="155">
        <v>59157.62</v>
      </c>
      <c r="G203" s="89">
        <v>1</v>
      </c>
      <c r="H203" s="89">
        <v>182.7</v>
      </c>
    </row>
    <row r="204" spans="1:8" ht="47.25">
      <c r="A204" s="73">
        <f t="shared" si="4"/>
        <v>174</v>
      </c>
      <c r="B204" s="103" t="s">
        <v>348</v>
      </c>
      <c r="C204" s="89" t="s">
        <v>933</v>
      </c>
      <c r="D204" s="89">
        <v>1991</v>
      </c>
      <c r="E204" s="155">
        <v>4567554.36</v>
      </c>
      <c r="F204" s="155">
        <v>4234462.23</v>
      </c>
      <c r="G204" s="89">
        <v>2</v>
      </c>
      <c r="H204" s="89">
        <v>397.1</v>
      </c>
    </row>
    <row r="205" spans="1:8" ht="47.25">
      <c r="A205" s="73">
        <v>175</v>
      </c>
      <c r="B205" s="104" t="s">
        <v>698</v>
      </c>
      <c r="C205" s="89" t="s">
        <v>933</v>
      </c>
      <c r="D205" s="93">
        <v>1983</v>
      </c>
      <c r="E205" s="109">
        <v>86120.71</v>
      </c>
      <c r="F205" s="109">
        <v>56752.16</v>
      </c>
      <c r="G205" s="93">
        <v>1</v>
      </c>
      <c r="H205" s="93">
        <v>8.5</v>
      </c>
    </row>
    <row r="206" spans="1:8" s="123" customFormat="1" ht="15.75" customHeight="1">
      <c r="A206" s="73"/>
      <c r="B206" s="101" t="s">
        <v>871</v>
      </c>
      <c r="C206" s="101"/>
      <c r="D206" s="102"/>
      <c r="E206" s="158"/>
      <c r="F206" s="158"/>
      <c r="G206" s="101"/>
      <c r="H206" s="101"/>
    </row>
    <row r="207" spans="1:8" ht="47.25">
      <c r="A207" s="73">
        <v>176</v>
      </c>
      <c r="B207" s="89" t="s">
        <v>998</v>
      </c>
      <c r="C207" s="89" t="s">
        <v>935</v>
      </c>
      <c r="D207" s="89">
        <v>1990</v>
      </c>
      <c r="E207" s="155">
        <v>15570.97</v>
      </c>
      <c r="F207" s="155">
        <v>10803.93</v>
      </c>
      <c r="G207" s="89">
        <v>2</v>
      </c>
      <c r="H207" s="89">
        <v>1630.3</v>
      </c>
    </row>
    <row r="208" spans="1:8" s="123" customFormat="1" ht="15.75" customHeight="1">
      <c r="A208" s="73"/>
      <c r="B208" s="101" t="s">
        <v>872</v>
      </c>
      <c r="C208" s="101"/>
      <c r="D208" s="102"/>
      <c r="E208" s="158"/>
      <c r="F208" s="158"/>
      <c r="G208" s="101"/>
      <c r="H208" s="101"/>
    </row>
    <row r="209" spans="1:8" ht="47.25">
      <c r="A209" s="73">
        <v>177</v>
      </c>
      <c r="B209" s="103" t="s">
        <v>998</v>
      </c>
      <c r="C209" s="89" t="s">
        <v>936</v>
      </c>
      <c r="D209" s="89">
        <v>1994</v>
      </c>
      <c r="E209" s="155">
        <v>17005665.4</v>
      </c>
      <c r="F209" s="155">
        <v>12735687.2</v>
      </c>
      <c r="G209" s="89">
        <v>2</v>
      </c>
      <c r="H209" s="89">
        <v>1280</v>
      </c>
    </row>
    <row r="210" spans="1:8" ht="47.25">
      <c r="A210" s="73">
        <f t="shared" si="4"/>
        <v>178</v>
      </c>
      <c r="B210" s="103" t="s">
        <v>1110</v>
      </c>
      <c r="C210" s="89" t="s">
        <v>936</v>
      </c>
      <c r="D210" s="89">
        <v>1988</v>
      </c>
      <c r="E210" s="155">
        <v>143420.16</v>
      </c>
      <c r="F210" s="155">
        <v>105366.88</v>
      </c>
      <c r="G210" s="89">
        <v>1</v>
      </c>
      <c r="H210" s="89">
        <v>288</v>
      </c>
    </row>
    <row r="211" spans="1:8" ht="47.25">
      <c r="A211" s="73">
        <f t="shared" si="4"/>
        <v>179</v>
      </c>
      <c r="B211" s="103" t="s">
        <v>849</v>
      </c>
      <c r="C211" s="89" t="s">
        <v>936</v>
      </c>
      <c r="D211" s="89">
        <v>1994</v>
      </c>
      <c r="E211" s="109">
        <v>597185</v>
      </c>
      <c r="F211" s="155">
        <v>0</v>
      </c>
      <c r="G211" s="89">
        <v>1</v>
      </c>
      <c r="H211" s="89">
        <v>287.3</v>
      </c>
    </row>
    <row r="212" spans="1:8" ht="47.25">
      <c r="A212" s="73">
        <f t="shared" si="4"/>
        <v>180</v>
      </c>
      <c r="B212" s="103" t="s">
        <v>698</v>
      </c>
      <c r="C212" s="89" t="s">
        <v>936</v>
      </c>
      <c r="D212" s="89">
        <v>1994</v>
      </c>
      <c r="E212" s="109">
        <v>53464</v>
      </c>
      <c r="F212" s="155">
        <v>0</v>
      </c>
      <c r="G212" s="89">
        <v>1</v>
      </c>
      <c r="H212" s="89">
        <v>52.3</v>
      </c>
    </row>
    <row r="213" spans="1:8" ht="47.25">
      <c r="A213" s="73">
        <f t="shared" si="4"/>
        <v>181</v>
      </c>
      <c r="B213" s="103" t="s">
        <v>851</v>
      </c>
      <c r="C213" s="89" t="s">
        <v>936</v>
      </c>
      <c r="D213" s="89">
        <v>1994</v>
      </c>
      <c r="E213" s="109">
        <v>48808</v>
      </c>
      <c r="F213" s="155">
        <v>0</v>
      </c>
      <c r="G213" s="89">
        <v>1</v>
      </c>
      <c r="H213" s="89">
        <v>272</v>
      </c>
    </row>
    <row r="214" spans="1:8" ht="47.25">
      <c r="A214" s="73">
        <f t="shared" si="4"/>
        <v>182</v>
      </c>
      <c r="B214" s="103" t="s">
        <v>995</v>
      </c>
      <c r="C214" s="89" t="s">
        <v>936</v>
      </c>
      <c r="D214" s="89">
        <v>2000</v>
      </c>
      <c r="E214" s="109">
        <v>18332</v>
      </c>
      <c r="F214" s="155">
        <v>0</v>
      </c>
      <c r="G214" s="89">
        <v>1</v>
      </c>
      <c r="H214" s="89">
        <v>87.3</v>
      </c>
    </row>
    <row r="215" spans="1:8" ht="47.25">
      <c r="A215" s="73">
        <f t="shared" si="4"/>
        <v>183</v>
      </c>
      <c r="B215" s="103" t="s">
        <v>1002</v>
      </c>
      <c r="C215" s="89" t="s">
        <v>936</v>
      </c>
      <c r="D215" s="89">
        <v>1999</v>
      </c>
      <c r="E215" s="155"/>
      <c r="F215" s="155"/>
      <c r="G215" s="89">
        <v>1</v>
      </c>
      <c r="H215" s="89">
        <v>18</v>
      </c>
    </row>
    <row r="216" spans="1:8" ht="47.25">
      <c r="A216" s="73">
        <v>184</v>
      </c>
      <c r="B216" s="103" t="s">
        <v>850</v>
      </c>
      <c r="C216" s="89" t="s">
        <v>936</v>
      </c>
      <c r="D216" s="89">
        <v>1987</v>
      </c>
      <c r="E216" s="155"/>
      <c r="F216" s="155"/>
      <c r="G216" s="89">
        <v>1</v>
      </c>
      <c r="H216" s="89">
        <v>232.8</v>
      </c>
    </row>
    <row r="217" spans="1:8" ht="47.25">
      <c r="A217" s="73">
        <v>185</v>
      </c>
      <c r="B217" s="103" t="s">
        <v>852</v>
      </c>
      <c r="C217" s="89" t="s">
        <v>936</v>
      </c>
      <c r="D217" s="89">
        <v>1991</v>
      </c>
      <c r="E217" s="109">
        <v>208788</v>
      </c>
      <c r="F217" s="155">
        <v>0</v>
      </c>
      <c r="G217" s="89"/>
      <c r="H217" s="89">
        <v>272</v>
      </c>
    </row>
    <row r="218" spans="1:8" s="123" customFormat="1" ht="15.75" customHeight="1">
      <c r="A218" s="73"/>
      <c r="B218" s="97" t="s">
        <v>873</v>
      </c>
      <c r="C218" s="97"/>
      <c r="D218" s="98"/>
      <c r="E218" s="157"/>
      <c r="F218" s="157"/>
      <c r="G218" s="97"/>
      <c r="H218" s="97"/>
    </row>
    <row r="219" spans="1:8" ht="47.25">
      <c r="A219" s="73">
        <v>186</v>
      </c>
      <c r="B219" s="103" t="s">
        <v>998</v>
      </c>
      <c r="C219" s="89" t="s">
        <v>937</v>
      </c>
      <c r="D219" s="90">
        <v>29587</v>
      </c>
      <c r="E219" s="155">
        <v>592.2</v>
      </c>
      <c r="F219" s="155">
        <v>0</v>
      </c>
      <c r="G219" s="89">
        <v>2</v>
      </c>
      <c r="H219" s="89">
        <v>2500</v>
      </c>
    </row>
    <row r="220" spans="1:8" ht="47.25">
      <c r="A220" s="73">
        <f t="shared" si="4"/>
        <v>187</v>
      </c>
      <c r="B220" s="103" t="s">
        <v>357</v>
      </c>
      <c r="C220" s="89" t="s">
        <v>937</v>
      </c>
      <c r="D220" s="90">
        <v>29587</v>
      </c>
      <c r="E220" s="155">
        <v>628.1</v>
      </c>
      <c r="F220" s="155">
        <v>0</v>
      </c>
      <c r="G220" s="89">
        <v>1</v>
      </c>
      <c r="H220" s="89">
        <v>73.4</v>
      </c>
    </row>
    <row r="221" spans="1:8" ht="47.25">
      <c r="A221" s="73"/>
      <c r="B221" s="103" t="s">
        <v>358</v>
      </c>
      <c r="C221" s="89" t="s">
        <v>937</v>
      </c>
      <c r="D221" s="90">
        <v>33239</v>
      </c>
      <c r="E221" s="155"/>
      <c r="F221" s="155"/>
      <c r="G221" s="89">
        <v>1</v>
      </c>
      <c r="H221" s="89">
        <v>198.1</v>
      </c>
    </row>
    <row r="222" spans="1:8" ht="47.25">
      <c r="A222" s="73">
        <f>SUM(A220+1)</f>
        <v>188</v>
      </c>
      <c r="B222" s="103" t="s">
        <v>650</v>
      </c>
      <c r="C222" s="89" t="s">
        <v>937</v>
      </c>
      <c r="D222" s="90">
        <v>34335</v>
      </c>
      <c r="E222" s="155">
        <v>333</v>
      </c>
      <c r="F222" s="155">
        <v>207.54</v>
      </c>
      <c r="G222" s="89">
        <v>1</v>
      </c>
      <c r="H222" s="89">
        <v>95.48</v>
      </c>
    </row>
    <row r="223" spans="1:8" ht="47.25">
      <c r="A223" s="73">
        <f t="shared" si="4"/>
        <v>189</v>
      </c>
      <c r="B223" s="103" t="s">
        <v>995</v>
      </c>
      <c r="C223" s="89" t="s">
        <v>937</v>
      </c>
      <c r="D223" s="90">
        <v>33604</v>
      </c>
      <c r="E223" s="155">
        <v>39.6</v>
      </c>
      <c r="F223" s="155">
        <v>20.7</v>
      </c>
      <c r="G223" s="89">
        <v>1</v>
      </c>
      <c r="H223" s="89">
        <v>40</v>
      </c>
    </row>
    <row r="224" spans="1:8" ht="47.25">
      <c r="A224" s="73">
        <f t="shared" si="4"/>
        <v>190</v>
      </c>
      <c r="B224" s="103" t="s">
        <v>995</v>
      </c>
      <c r="C224" s="89" t="s">
        <v>937</v>
      </c>
      <c r="D224" s="90">
        <v>32509</v>
      </c>
      <c r="E224" s="155">
        <v>39.6</v>
      </c>
      <c r="F224" s="155">
        <v>17.9</v>
      </c>
      <c r="G224" s="89">
        <v>1</v>
      </c>
      <c r="H224" s="89">
        <v>12</v>
      </c>
    </row>
    <row r="225" spans="1:8" ht="47.25">
      <c r="A225" s="73">
        <f t="shared" si="4"/>
        <v>191</v>
      </c>
      <c r="B225" s="103" t="s">
        <v>1116</v>
      </c>
      <c r="C225" s="89" t="s">
        <v>937</v>
      </c>
      <c r="D225" s="90">
        <v>31413</v>
      </c>
      <c r="E225" s="155">
        <v>110.9</v>
      </c>
      <c r="F225" s="155">
        <v>37.6</v>
      </c>
      <c r="G225" s="89">
        <v>1</v>
      </c>
      <c r="H225" s="89">
        <v>548</v>
      </c>
    </row>
    <row r="226" spans="1:8" s="123" customFormat="1" ht="15.75" customHeight="1">
      <c r="A226" s="73"/>
      <c r="B226" s="97" t="s">
        <v>874</v>
      </c>
      <c r="C226" s="97"/>
      <c r="D226" s="98"/>
      <c r="E226" s="157"/>
      <c r="F226" s="157"/>
      <c r="G226" s="97"/>
      <c r="H226" s="97"/>
    </row>
    <row r="227" spans="1:8" ht="47.25">
      <c r="A227" s="73">
        <v>192</v>
      </c>
      <c r="B227" s="103" t="s">
        <v>998</v>
      </c>
      <c r="C227" s="89" t="s">
        <v>938</v>
      </c>
      <c r="D227" s="90">
        <v>23012</v>
      </c>
      <c r="E227" s="155">
        <v>1379048.45</v>
      </c>
      <c r="F227" s="155">
        <v>0</v>
      </c>
      <c r="G227" s="89">
        <v>1</v>
      </c>
      <c r="H227" s="89">
        <v>479.3</v>
      </c>
    </row>
    <row r="228" spans="1:8" ht="47.25">
      <c r="A228" s="73">
        <f t="shared" si="4"/>
        <v>193</v>
      </c>
      <c r="B228" s="103" t="s">
        <v>698</v>
      </c>
      <c r="C228" s="89" t="s">
        <v>938</v>
      </c>
      <c r="D228" s="90">
        <v>23012</v>
      </c>
      <c r="E228" s="155">
        <v>179275.2</v>
      </c>
      <c r="F228" s="155">
        <v>0</v>
      </c>
      <c r="G228" s="89">
        <v>1</v>
      </c>
      <c r="H228" s="89">
        <v>24.9</v>
      </c>
    </row>
    <row r="229" spans="1:8" ht="47.25">
      <c r="A229" s="73">
        <f t="shared" si="4"/>
        <v>194</v>
      </c>
      <c r="B229" s="103" t="s">
        <v>1119</v>
      </c>
      <c r="C229" s="89" t="s">
        <v>938</v>
      </c>
      <c r="D229" s="90">
        <v>23012</v>
      </c>
      <c r="E229" s="155">
        <v>137904</v>
      </c>
      <c r="F229" s="155">
        <v>0</v>
      </c>
      <c r="G229" s="89">
        <v>1</v>
      </c>
      <c r="H229" s="89">
        <v>96</v>
      </c>
    </row>
    <row r="230" spans="1:8" ht="47.25">
      <c r="A230" s="73">
        <f t="shared" si="4"/>
        <v>195</v>
      </c>
      <c r="B230" s="103" t="s">
        <v>359</v>
      </c>
      <c r="C230" s="89" t="s">
        <v>938</v>
      </c>
      <c r="D230" s="90">
        <v>20090</v>
      </c>
      <c r="E230" s="155">
        <v>66653.6</v>
      </c>
      <c r="F230" s="155">
        <v>0</v>
      </c>
      <c r="G230" s="89">
        <v>1</v>
      </c>
      <c r="H230" s="89">
        <v>20</v>
      </c>
    </row>
    <row r="231" spans="1:8" ht="47.25">
      <c r="A231" s="73">
        <f t="shared" si="4"/>
        <v>196</v>
      </c>
      <c r="B231" s="103" t="s">
        <v>1043</v>
      </c>
      <c r="C231" s="89" t="s">
        <v>938</v>
      </c>
      <c r="D231" s="90">
        <v>20090</v>
      </c>
      <c r="E231" s="155">
        <v>41371.2</v>
      </c>
      <c r="F231" s="155">
        <v>0</v>
      </c>
      <c r="G231" s="89">
        <v>1</v>
      </c>
      <c r="H231" s="89">
        <v>80</v>
      </c>
    </row>
    <row r="232" spans="1:8" s="123" customFormat="1" ht="15.75" customHeight="1">
      <c r="A232" s="73"/>
      <c r="B232" s="101" t="s">
        <v>939</v>
      </c>
      <c r="C232" s="101"/>
      <c r="D232" s="102"/>
      <c r="E232" s="158"/>
      <c r="F232" s="158"/>
      <c r="G232" s="101"/>
      <c r="H232" s="101"/>
    </row>
    <row r="233" spans="1:8" ht="47.25">
      <c r="A233" s="73">
        <v>197</v>
      </c>
      <c r="B233" s="103" t="s">
        <v>998</v>
      </c>
      <c r="C233" s="89" t="s">
        <v>940</v>
      </c>
      <c r="D233" s="89">
        <v>1987</v>
      </c>
      <c r="E233" s="155">
        <v>21809308</v>
      </c>
      <c r="F233" s="155">
        <v>2835225</v>
      </c>
      <c r="G233" s="89">
        <v>2</v>
      </c>
      <c r="H233" s="89">
        <v>1478.1</v>
      </c>
    </row>
    <row r="234" spans="1:8" ht="47.25">
      <c r="A234" s="73">
        <f>SUM(A233+1)</f>
        <v>198</v>
      </c>
      <c r="B234" s="103" t="s">
        <v>1110</v>
      </c>
      <c r="C234" s="89" t="s">
        <v>940</v>
      </c>
      <c r="D234" s="89">
        <v>1992</v>
      </c>
      <c r="E234" s="155">
        <v>4739253.4</v>
      </c>
      <c r="F234" s="155">
        <v>1563939</v>
      </c>
      <c r="G234" s="89">
        <v>1</v>
      </c>
      <c r="H234" s="89">
        <v>506.8</v>
      </c>
    </row>
    <row r="235" spans="1:8" ht="47.25">
      <c r="A235" s="73">
        <f>SUM(A234+1)</f>
        <v>199</v>
      </c>
      <c r="B235" s="103" t="s">
        <v>698</v>
      </c>
      <c r="C235" s="89" t="s">
        <v>940</v>
      </c>
      <c r="D235" s="89">
        <v>1987</v>
      </c>
      <c r="E235" s="155">
        <v>3647548.9</v>
      </c>
      <c r="F235" s="155">
        <v>168518.2</v>
      </c>
      <c r="G235" s="89">
        <v>1</v>
      </c>
      <c r="H235" s="89">
        <v>166.4</v>
      </c>
    </row>
    <row r="236" spans="1:8" ht="47.25">
      <c r="A236" s="73">
        <f>SUM(A235+1)</f>
        <v>200</v>
      </c>
      <c r="B236" s="103" t="s">
        <v>695</v>
      </c>
      <c r="C236" s="89" t="s">
        <v>940</v>
      </c>
      <c r="D236" s="89">
        <v>1987</v>
      </c>
      <c r="E236" s="155">
        <v>133393.39</v>
      </c>
      <c r="F236" s="155">
        <v>0</v>
      </c>
      <c r="G236" s="89">
        <v>1</v>
      </c>
      <c r="H236" s="89">
        <v>103.7</v>
      </c>
    </row>
    <row r="237" spans="1:8" ht="47.25">
      <c r="A237" s="73">
        <f>SUM(A236+1)</f>
        <v>201</v>
      </c>
      <c r="B237" s="103" t="s">
        <v>239</v>
      </c>
      <c r="C237" s="89" t="s">
        <v>940</v>
      </c>
      <c r="D237" s="89">
        <v>2002</v>
      </c>
      <c r="E237" s="155">
        <v>33709.26</v>
      </c>
      <c r="F237" s="155">
        <v>27318.66</v>
      </c>
      <c r="G237" s="89">
        <v>1</v>
      </c>
      <c r="H237" s="89">
        <v>91</v>
      </c>
    </row>
    <row r="238" spans="1:8" ht="47.25">
      <c r="A238" s="73">
        <f>SUM(A237+1)</f>
        <v>202</v>
      </c>
      <c r="B238" s="103" t="s">
        <v>1078</v>
      </c>
      <c r="C238" s="89" t="s">
        <v>940</v>
      </c>
      <c r="D238" s="89">
        <v>1987</v>
      </c>
      <c r="E238" s="155">
        <v>604134.44</v>
      </c>
      <c r="F238" s="155">
        <v>78520.22</v>
      </c>
      <c r="G238" s="89">
        <v>1</v>
      </c>
      <c r="H238" s="89">
        <v>20</v>
      </c>
    </row>
    <row r="239" spans="1:8" ht="47.25">
      <c r="A239" s="73">
        <f>SUM(A238+1)</f>
        <v>203</v>
      </c>
      <c r="B239" s="103" t="s">
        <v>650</v>
      </c>
      <c r="C239" s="89" t="s">
        <v>940</v>
      </c>
      <c r="D239" s="89">
        <v>1979</v>
      </c>
      <c r="E239" s="155">
        <v>14565772</v>
      </c>
      <c r="F239" s="155">
        <v>0</v>
      </c>
      <c r="G239" s="89">
        <v>1</v>
      </c>
      <c r="H239" s="89">
        <v>70</v>
      </c>
    </row>
    <row r="240" spans="1:8" s="123" customFormat="1" ht="15.75" customHeight="1">
      <c r="A240" s="73"/>
      <c r="B240" s="101" t="s">
        <v>890</v>
      </c>
      <c r="C240" s="101"/>
      <c r="D240" s="102"/>
      <c r="E240" s="158"/>
      <c r="F240" s="158"/>
      <c r="G240" s="101"/>
      <c r="H240" s="101"/>
    </row>
    <row r="241" spans="1:8" ht="47.25">
      <c r="A241" s="73">
        <v>204</v>
      </c>
      <c r="B241" s="103" t="s">
        <v>790</v>
      </c>
      <c r="C241" s="89" t="s">
        <v>941</v>
      </c>
      <c r="D241" s="90">
        <v>28856</v>
      </c>
      <c r="E241" s="155">
        <v>7860.8</v>
      </c>
      <c r="F241" s="155">
        <v>3597.7</v>
      </c>
      <c r="G241" s="89">
        <v>2</v>
      </c>
      <c r="H241" s="188">
        <v>1082</v>
      </c>
    </row>
    <row r="242" spans="1:8" ht="47.25">
      <c r="A242" s="73">
        <f>SUM(A241+1)</f>
        <v>205</v>
      </c>
      <c r="B242" s="103" t="s">
        <v>1065</v>
      </c>
      <c r="C242" s="89" t="s">
        <v>941</v>
      </c>
      <c r="D242" s="90">
        <v>34335</v>
      </c>
      <c r="E242" s="155">
        <v>599.6</v>
      </c>
      <c r="F242" s="155">
        <v>488.6</v>
      </c>
      <c r="G242" s="89">
        <v>1</v>
      </c>
      <c r="H242" s="188"/>
    </row>
    <row r="243" spans="1:8" s="123" customFormat="1" ht="15.75" customHeight="1">
      <c r="A243" s="73"/>
      <c r="B243" s="97" t="s">
        <v>888</v>
      </c>
      <c r="C243" s="97"/>
      <c r="D243" s="98"/>
      <c r="E243" s="157"/>
      <c r="F243" s="157"/>
      <c r="G243" s="97"/>
      <c r="H243" s="97"/>
    </row>
    <row r="244" spans="1:8" ht="47.25">
      <c r="A244" s="73">
        <v>206</v>
      </c>
      <c r="B244" s="103" t="s">
        <v>790</v>
      </c>
      <c r="C244" s="89" t="s">
        <v>942</v>
      </c>
      <c r="D244" s="89">
        <v>1988</v>
      </c>
      <c r="E244" s="155">
        <v>353.953</v>
      </c>
      <c r="F244" s="155">
        <v>169.944</v>
      </c>
      <c r="G244" s="89">
        <v>2</v>
      </c>
      <c r="H244" s="89">
        <v>705.8</v>
      </c>
    </row>
    <row r="245" spans="1:8" ht="47.25">
      <c r="A245" s="73">
        <f>SUM(A244+1)</f>
        <v>207</v>
      </c>
      <c r="B245" s="103" t="s">
        <v>347</v>
      </c>
      <c r="C245" s="89" t="s">
        <v>942</v>
      </c>
      <c r="D245" s="89">
        <v>1988</v>
      </c>
      <c r="E245" s="155">
        <v>51.697</v>
      </c>
      <c r="F245" s="155">
        <v>27.93</v>
      </c>
      <c r="G245" s="89">
        <v>1</v>
      </c>
      <c r="H245" s="89">
        <v>27.86</v>
      </c>
    </row>
    <row r="246" spans="1:8" s="123" customFormat="1" ht="15.75" customHeight="1">
      <c r="A246" s="73"/>
      <c r="B246" s="101" t="s">
        <v>889</v>
      </c>
      <c r="C246" s="101"/>
      <c r="D246" s="102"/>
      <c r="E246" s="158"/>
      <c r="F246" s="158"/>
      <c r="G246" s="101"/>
      <c r="H246" s="101"/>
    </row>
    <row r="247" spans="1:8" ht="47.25">
      <c r="A247" s="73">
        <v>208</v>
      </c>
      <c r="B247" s="103" t="s">
        <v>1110</v>
      </c>
      <c r="C247" s="89" t="s">
        <v>943</v>
      </c>
      <c r="D247" s="90">
        <v>23743</v>
      </c>
      <c r="E247" s="155">
        <v>36.355</v>
      </c>
      <c r="F247" s="155">
        <v>15.383</v>
      </c>
      <c r="G247" s="89">
        <v>2</v>
      </c>
      <c r="H247" s="89">
        <v>123.8</v>
      </c>
    </row>
    <row r="248" spans="1:8" ht="47.25">
      <c r="A248" s="73">
        <f>SUM(A247+1)</f>
        <v>209</v>
      </c>
      <c r="B248" s="103" t="s">
        <v>998</v>
      </c>
      <c r="C248" s="89" t="s">
        <v>943</v>
      </c>
      <c r="D248" s="90">
        <v>28491</v>
      </c>
      <c r="E248" s="155">
        <v>243.171</v>
      </c>
      <c r="F248" s="155">
        <v>0</v>
      </c>
      <c r="G248" s="89">
        <v>1</v>
      </c>
      <c r="H248" s="89">
        <v>79.4</v>
      </c>
    </row>
    <row r="249" spans="1:8" ht="47.25">
      <c r="A249" s="73">
        <f>SUM(A248+1)</f>
        <v>210</v>
      </c>
      <c r="B249" s="103" t="s">
        <v>698</v>
      </c>
      <c r="C249" s="89" t="s">
        <v>943</v>
      </c>
      <c r="D249" s="90">
        <v>28491</v>
      </c>
      <c r="E249" s="155">
        <v>23.64</v>
      </c>
      <c r="F249" s="155">
        <v>0</v>
      </c>
      <c r="G249" s="89">
        <v>1</v>
      </c>
      <c r="H249" s="89">
        <v>9</v>
      </c>
    </row>
    <row r="250" spans="1:8" ht="47.25">
      <c r="A250" s="73">
        <f>SUM(A249+1)</f>
        <v>211</v>
      </c>
      <c r="B250" s="103" t="s">
        <v>111</v>
      </c>
      <c r="C250" s="89" t="s">
        <v>943</v>
      </c>
      <c r="D250" s="90">
        <v>28491</v>
      </c>
      <c r="E250" s="155">
        <v>146.914</v>
      </c>
      <c r="F250" s="155">
        <v>0</v>
      </c>
      <c r="G250" s="89"/>
      <c r="H250" s="89">
        <v>0</v>
      </c>
    </row>
    <row r="251" spans="1:8" ht="47.25">
      <c r="A251" s="73">
        <f>SUM(A250+1)</f>
        <v>212</v>
      </c>
      <c r="B251" s="103" t="s">
        <v>1078</v>
      </c>
      <c r="C251" s="89" t="s">
        <v>943</v>
      </c>
      <c r="D251" s="90">
        <v>28491</v>
      </c>
      <c r="E251" s="155">
        <v>6.757</v>
      </c>
      <c r="F251" s="155">
        <v>0</v>
      </c>
      <c r="G251" s="89">
        <v>1</v>
      </c>
      <c r="H251" s="89">
        <v>6</v>
      </c>
    </row>
    <row r="252" spans="1:8" s="123" customFormat="1" ht="15.75" customHeight="1">
      <c r="A252" s="73"/>
      <c r="B252" s="97" t="s">
        <v>892</v>
      </c>
      <c r="C252" s="97"/>
      <c r="D252" s="98"/>
      <c r="E252" s="157"/>
      <c r="F252" s="157"/>
      <c r="G252" s="97"/>
      <c r="H252" s="97"/>
    </row>
    <row r="253" spans="1:8" ht="47.25">
      <c r="A253" s="73">
        <v>213</v>
      </c>
      <c r="B253" s="103" t="s">
        <v>347</v>
      </c>
      <c r="C253" s="89" t="s">
        <v>944</v>
      </c>
      <c r="D253" s="90">
        <v>24838</v>
      </c>
      <c r="E253" s="109">
        <v>26850</v>
      </c>
      <c r="F253" s="155">
        <v>0</v>
      </c>
      <c r="G253" s="89">
        <v>1</v>
      </c>
      <c r="H253" s="89">
        <v>44.3</v>
      </c>
    </row>
    <row r="254" spans="1:8" ht="47.25">
      <c r="A254" s="73">
        <f>SUM(A253+1)</f>
        <v>214</v>
      </c>
      <c r="B254" s="103" t="s">
        <v>1127</v>
      </c>
      <c r="C254" s="89" t="s">
        <v>944</v>
      </c>
      <c r="D254" s="90">
        <v>33239</v>
      </c>
      <c r="E254" s="155">
        <v>2940.48</v>
      </c>
      <c r="F254" s="155">
        <v>694.618</v>
      </c>
      <c r="G254" s="89">
        <v>1</v>
      </c>
      <c r="H254" s="89">
        <v>472.8</v>
      </c>
    </row>
    <row r="255" spans="1:8" ht="47.25">
      <c r="A255" s="73">
        <f>SUM(A254+1)</f>
        <v>215</v>
      </c>
      <c r="B255" s="103" t="s">
        <v>433</v>
      </c>
      <c r="C255" s="89" t="s">
        <v>944</v>
      </c>
      <c r="D255" s="90">
        <v>25204</v>
      </c>
      <c r="E255" s="109">
        <v>2940480</v>
      </c>
      <c r="F255" s="109">
        <v>654072</v>
      </c>
      <c r="G255" s="89">
        <v>1</v>
      </c>
      <c r="H255" s="89">
        <v>178.3</v>
      </c>
    </row>
    <row r="256" spans="1:8" ht="47.25">
      <c r="A256" s="73">
        <f>SUM(A255+1)</f>
        <v>216</v>
      </c>
      <c r="B256" s="103" t="s">
        <v>693</v>
      </c>
      <c r="C256" s="89" t="s">
        <v>944</v>
      </c>
      <c r="D256" s="90">
        <v>27760</v>
      </c>
      <c r="E256" s="155">
        <v>20.033</v>
      </c>
      <c r="F256" s="155">
        <v>0</v>
      </c>
      <c r="G256" s="89">
        <v>1</v>
      </c>
      <c r="H256" s="89">
        <v>30</v>
      </c>
    </row>
    <row r="257" spans="1:8" s="123" customFormat="1" ht="15.75" customHeight="1">
      <c r="A257" s="73"/>
      <c r="B257" s="97" t="s">
        <v>893</v>
      </c>
      <c r="C257" s="97"/>
      <c r="D257" s="98"/>
      <c r="E257" s="157"/>
      <c r="F257" s="157"/>
      <c r="G257" s="97"/>
      <c r="H257" s="97"/>
    </row>
    <row r="258" spans="1:8" ht="47.25">
      <c r="A258" s="73">
        <v>217</v>
      </c>
      <c r="B258" s="103" t="s">
        <v>351</v>
      </c>
      <c r="C258" s="89" t="s">
        <v>945</v>
      </c>
      <c r="D258" s="90">
        <v>27760</v>
      </c>
      <c r="E258" s="155">
        <v>716</v>
      </c>
      <c r="F258" s="155">
        <v>0</v>
      </c>
      <c r="G258" s="89">
        <v>1</v>
      </c>
      <c r="H258" s="89">
        <v>557.4</v>
      </c>
    </row>
    <row r="259" spans="1:8" ht="47.25">
      <c r="A259" s="73">
        <f>SUM(A258+1)</f>
        <v>218</v>
      </c>
      <c r="B259" s="103" t="s">
        <v>998</v>
      </c>
      <c r="C259" s="89" t="s">
        <v>945</v>
      </c>
      <c r="D259" s="90">
        <v>29221</v>
      </c>
      <c r="E259" s="155">
        <v>10045.6</v>
      </c>
      <c r="F259" s="155">
        <v>6564.9</v>
      </c>
      <c r="G259" s="89">
        <v>2</v>
      </c>
      <c r="H259" s="89">
        <v>722.6</v>
      </c>
    </row>
    <row r="260" spans="1:8" ht="47.25">
      <c r="A260" s="73">
        <f>SUM(A259+1)</f>
        <v>219</v>
      </c>
      <c r="B260" s="103" t="s">
        <v>1129</v>
      </c>
      <c r="C260" s="89" t="s">
        <v>945</v>
      </c>
      <c r="D260" s="90">
        <v>27395</v>
      </c>
      <c r="E260" s="155">
        <v>0</v>
      </c>
      <c r="F260" s="155">
        <v>0</v>
      </c>
      <c r="G260" s="89">
        <v>2</v>
      </c>
      <c r="H260" s="89">
        <v>850</v>
      </c>
    </row>
    <row r="261" spans="1:8" s="123" customFormat="1" ht="15.75" customHeight="1">
      <c r="A261" s="73"/>
      <c r="B261" s="97" t="s">
        <v>887</v>
      </c>
      <c r="C261" s="97"/>
      <c r="D261" s="98"/>
      <c r="E261" s="157"/>
      <c r="F261" s="157"/>
      <c r="G261" s="97"/>
      <c r="H261" s="97"/>
    </row>
    <row r="262" spans="1:8" ht="47.25">
      <c r="A262" s="73">
        <v>220</v>
      </c>
      <c r="B262" s="103" t="s">
        <v>1030</v>
      </c>
      <c r="C262" s="89" t="s">
        <v>951</v>
      </c>
      <c r="D262" s="89">
        <v>1993</v>
      </c>
      <c r="E262" s="155">
        <v>1439351.03</v>
      </c>
      <c r="F262" s="155">
        <v>626705.85</v>
      </c>
      <c r="G262" s="89">
        <v>1</v>
      </c>
      <c r="H262" s="89">
        <v>651.4</v>
      </c>
    </row>
    <row r="263" spans="1:8" ht="47.25">
      <c r="A263" s="73">
        <f>SUM(A262+1)</f>
        <v>221</v>
      </c>
      <c r="B263" s="103" t="s">
        <v>404</v>
      </c>
      <c r="C263" s="89" t="s">
        <v>951</v>
      </c>
      <c r="D263" s="89">
        <v>2002</v>
      </c>
      <c r="E263" s="155">
        <v>5203.51</v>
      </c>
      <c r="F263" s="155"/>
      <c r="G263" s="89">
        <v>1</v>
      </c>
      <c r="H263" s="89">
        <v>15</v>
      </c>
    </row>
    <row r="264" spans="1:8" ht="47.25">
      <c r="A264" s="73">
        <v>222</v>
      </c>
      <c r="B264" s="104" t="s">
        <v>347</v>
      </c>
      <c r="C264" s="89" t="s">
        <v>848</v>
      </c>
      <c r="D264" s="93">
        <v>1965</v>
      </c>
      <c r="E264" s="109">
        <v>23835</v>
      </c>
      <c r="F264" s="156">
        <v>0</v>
      </c>
      <c r="G264" s="93">
        <v>1</v>
      </c>
      <c r="H264" s="93">
        <v>36.1</v>
      </c>
    </row>
    <row r="265" spans="1:8" s="123" customFormat="1" ht="15.75" customHeight="1">
      <c r="A265" s="73"/>
      <c r="B265" s="101" t="s">
        <v>886</v>
      </c>
      <c r="C265" s="101"/>
      <c r="D265" s="102"/>
      <c r="E265" s="158"/>
      <c r="F265" s="158"/>
      <c r="G265" s="101"/>
      <c r="H265" s="101"/>
    </row>
    <row r="266" spans="1:8" ht="47.25">
      <c r="A266" s="73">
        <v>223</v>
      </c>
      <c r="B266" s="103" t="s">
        <v>1110</v>
      </c>
      <c r="C266" s="89" t="s">
        <v>952</v>
      </c>
      <c r="D266" s="90">
        <v>31413</v>
      </c>
      <c r="E266" s="155">
        <v>13758.2224</v>
      </c>
      <c r="F266" s="155">
        <v>9894.35231</v>
      </c>
      <c r="G266" s="89">
        <v>2</v>
      </c>
      <c r="H266" s="89">
        <v>759.4</v>
      </c>
    </row>
    <row r="267" spans="1:8" ht="47.25">
      <c r="A267" s="73">
        <f>SUM(A266+1)</f>
        <v>224</v>
      </c>
      <c r="B267" s="103" t="s">
        <v>698</v>
      </c>
      <c r="C267" s="89" t="s">
        <v>952</v>
      </c>
      <c r="D267" s="90">
        <v>31413</v>
      </c>
      <c r="E267" s="155">
        <v>951.5376</v>
      </c>
      <c r="F267" s="155">
        <v>683.08136</v>
      </c>
      <c r="G267" s="89">
        <v>1</v>
      </c>
      <c r="H267" s="89">
        <v>58</v>
      </c>
    </row>
    <row r="268" spans="1:8" s="123" customFormat="1" ht="15.75" customHeight="1">
      <c r="A268" s="73"/>
      <c r="B268" s="97" t="s">
        <v>894</v>
      </c>
      <c r="C268" s="97"/>
      <c r="D268" s="98"/>
      <c r="E268" s="157"/>
      <c r="F268" s="157"/>
      <c r="G268" s="97"/>
      <c r="H268" s="97"/>
    </row>
    <row r="269" spans="1:8" ht="47.25">
      <c r="A269" s="73">
        <v>225</v>
      </c>
      <c r="B269" s="103" t="s">
        <v>1110</v>
      </c>
      <c r="C269" s="89" t="s">
        <v>953</v>
      </c>
      <c r="D269" s="90">
        <v>32868</v>
      </c>
      <c r="E269" s="155">
        <v>20489987.5</v>
      </c>
      <c r="F269" s="155">
        <v>14831118.6</v>
      </c>
      <c r="G269" s="89">
        <v>2</v>
      </c>
      <c r="H269" s="89">
        <v>6398</v>
      </c>
    </row>
    <row r="270" spans="1:8" ht="47.25">
      <c r="A270" s="73">
        <f>SUM(A269+1)</f>
        <v>226</v>
      </c>
      <c r="B270" s="103" t="s">
        <v>1133</v>
      </c>
      <c r="C270" s="89" t="s">
        <v>953</v>
      </c>
      <c r="D270" s="90">
        <v>37116</v>
      </c>
      <c r="E270" s="155"/>
      <c r="F270" s="155"/>
      <c r="G270" s="89">
        <v>1</v>
      </c>
      <c r="H270" s="89">
        <v>30</v>
      </c>
    </row>
    <row r="271" spans="1:8" ht="47.25">
      <c r="A271" s="73">
        <f>SUM(A270+1)</f>
        <v>227</v>
      </c>
      <c r="B271" s="103" t="s">
        <v>1078</v>
      </c>
      <c r="C271" s="89" t="s">
        <v>953</v>
      </c>
      <c r="D271" s="90">
        <v>32868</v>
      </c>
      <c r="E271" s="155"/>
      <c r="F271" s="155"/>
      <c r="G271" s="89">
        <v>1</v>
      </c>
      <c r="H271" s="89">
        <v>50</v>
      </c>
    </row>
    <row r="272" spans="1:8" s="123" customFormat="1" ht="15.75" customHeight="1">
      <c r="A272" s="73"/>
      <c r="B272" s="101" t="s">
        <v>885</v>
      </c>
      <c r="C272" s="101"/>
      <c r="D272" s="102"/>
      <c r="E272" s="158"/>
      <c r="F272" s="158"/>
      <c r="G272" s="101"/>
      <c r="H272" s="101"/>
    </row>
    <row r="273" spans="1:8" ht="47.25">
      <c r="A273" s="73">
        <v>228</v>
      </c>
      <c r="B273" s="103" t="s">
        <v>1030</v>
      </c>
      <c r="C273" s="89" t="s">
        <v>954</v>
      </c>
      <c r="D273" s="89">
        <v>1994</v>
      </c>
      <c r="E273" s="155">
        <v>8263507</v>
      </c>
      <c r="F273" s="155">
        <v>6709996.78</v>
      </c>
      <c r="G273" s="89">
        <v>2</v>
      </c>
      <c r="H273" s="89">
        <v>2237.5</v>
      </c>
    </row>
    <row r="274" spans="1:8" ht="47.25">
      <c r="A274" s="73">
        <f>SUM(A273+1)</f>
        <v>229</v>
      </c>
      <c r="B274" s="103" t="s">
        <v>698</v>
      </c>
      <c r="C274" s="89" t="s">
        <v>355</v>
      </c>
      <c r="D274" s="89">
        <v>1966</v>
      </c>
      <c r="E274" s="109">
        <v>204750.26</v>
      </c>
      <c r="F274" s="109">
        <v>104361.14</v>
      </c>
      <c r="G274" s="89">
        <v>1</v>
      </c>
      <c r="H274" s="89">
        <v>12.2</v>
      </c>
    </row>
    <row r="275" spans="1:8" ht="47.25">
      <c r="A275" s="73">
        <f>SUM(A274+1)</f>
        <v>230</v>
      </c>
      <c r="B275" s="103" t="s">
        <v>1103</v>
      </c>
      <c r="C275" s="89" t="s">
        <v>356</v>
      </c>
      <c r="D275" s="89">
        <v>1965</v>
      </c>
      <c r="E275" s="155">
        <v>256340.89</v>
      </c>
      <c r="F275" s="155">
        <v>0</v>
      </c>
      <c r="G275" s="89">
        <v>1</v>
      </c>
      <c r="H275" s="89">
        <v>194.8</v>
      </c>
    </row>
    <row r="276" spans="1:8" s="123" customFormat="1" ht="15.75" customHeight="1">
      <c r="A276" s="73"/>
      <c r="B276" s="97" t="s">
        <v>895</v>
      </c>
      <c r="C276" s="97"/>
      <c r="D276" s="98"/>
      <c r="E276" s="157"/>
      <c r="F276" s="157"/>
      <c r="G276" s="97"/>
      <c r="H276" s="97"/>
    </row>
    <row r="277" spans="1:8" ht="47.25">
      <c r="A277" s="73">
        <v>231</v>
      </c>
      <c r="B277" s="103" t="s">
        <v>1110</v>
      </c>
      <c r="C277" s="89" t="s">
        <v>955</v>
      </c>
      <c r="D277" s="90">
        <v>27395</v>
      </c>
      <c r="E277" s="155">
        <v>646.59907</v>
      </c>
      <c r="F277" s="155">
        <v>149.80322</v>
      </c>
      <c r="G277" s="89">
        <v>2</v>
      </c>
      <c r="H277" s="89">
        <v>1067.1</v>
      </c>
    </row>
    <row r="278" spans="1:8" ht="47.25">
      <c r="A278" s="73">
        <f>SUM(A277+1)</f>
        <v>232</v>
      </c>
      <c r="B278" s="103" t="s">
        <v>1140</v>
      </c>
      <c r="C278" s="89" t="s">
        <v>955</v>
      </c>
      <c r="D278" s="90">
        <v>27395</v>
      </c>
      <c r="E278" s="155">
        <v>66.15167</v>
      </c>
      <c r="F278" s="155">
        <v>0</v>
      </c>
      <c r="G278" s="89">
        <v>1</v>
      </c>
      <c r="H278" s="89">
        <v>54.2</v>
      </c>
    </row>
    <row r="279" spans="1:8" ht="47.25">
      <c r="A279" s="73">
        <f>SUM(A278+1)</f>
        <v>233</v>
      </c>
      <c r="B279" s="103" t="s">
        <v>995</v>
      </c>
      <c r="C279" s="89" t="s">
        <v>955</v>
      </c>
      <c r="D279" s="90">
        <v>27395</v>
      </c>
      <c r="E279" s="155">
        <v>35.98855</v>
      </c>
      <c r="F279" s="155">
        <v>0</v>
      </c>
      <c r="G279" s="89">
        <v>2</v>
      </c>
      <c r="H279" s="89">
        <v>61.1</v>
      </c>
    </row>
    <row r="280" spans="1:8" ht="47.25">
      <c r="A280" s="73">
        <f>SUM(A279+1)</f>
        <v>234</v>
      </c>
      <c r="B280" s="103" t="s">
        <v>1141</v>
      </c>
      <c r="C280" s="89" t="s">
        <v>955</v>
      </c>
      <c r="D280" s="90">
        <v>27395</v>
      </c>
      <c r="E280" s="155">
        <v>90.46232</v>
      </c>
      <c r="F280" s="155">
        <v>0</v>
      </c>
      <c r="G280" s="89">
        <v>1</v>
      </c>
      <c r="H280" s="89">
        <v>206</v>
      </c>
    </row>
    <row r="281" spans="1:8" s="123" customFormat="1" ht="15.75" customHeight="1">
      <c r="A281" s="73"/>
      <c r="B281" s="97" t="s">
        <v>884</v>
      </c>
      <c r="C281" s="97"/>
      <c r="D281" s="98"/>
      <c r="E281" s="157"/>
      <c r="F281" s="157"/>
      <c r="G281" s="97"/>
      <c r="H281" s="97"/>
    </row>
    <row r="282" spans="1:8" ht="47.25">
      <c r="A282" s="73">
        <v>235</v>
      </c>
      <c r="B282" s="103" t="s">
        <v>1110</v>
      </c>
      <c r="C282" s="89" t="s">
        <v>956</v>
      </c>
      <c r="D282" s="90">
        <v>30195</v>
      </c>
      <c r="E282" s="155">
        <v>19019</v>
      </c>
      <c r="F282" s="155">
        <v>5271</v>
      </c>
      <c r="G282" s="89">
        <v>2</v>
      </c>
      <c r="H282" s="89">
        <v>1246.8</v>
      </c>
    </row>
    <row r="283" spans="1:8" ht="47.25">
      <c r="A283" s="73">
        <f>SUM(A282+1)</f>
        <v>236</v>
      </c>
      <c r="B283" s="103" t="s">
        <v>693</v>
      </c>
      <c r="C283" s="89" t="s">
        <v>956</v>
      </c>
      <c r="D283" s="90">
        <v>29952</v>
      </c>
      <c r="E283" s="155">
        <v>295</v>
      </c>
      <c r="F283" s="155">
        <v>60</v>
      </c>
      <c r="G283" s="89">
        <v>1</v>
      </c>
      <c r="H283" s="89">
        <v>94</v>
      </c>
    </row>
    <row r="284" spans="1:8" s="123" customFormat="1" ht="15.75" customHeight="1">
      <c r="A284" s="73"/>
      <c r="B284" s="97" t="s">
        <v>883</v>
      </c>
      <c r="C284" s="97"/>
      <c r="D284" s="98"/>
      <c r="E284" s="157"/>
      <c r="F284" s="157"/>
      <c r="G284" s="97"/>
      <c r="H284" s="97"/>
    </row>
    <row r="285" spans="1:8" ht="47.25">
      <c r="A285" s="73">
        <v>237</v>
      </c>
      <c r="B285" s="103" t="s">
        <v>1110</v>
      </c>
      <c r="C285" s="89" t="s">
        <v>957</v>
      </c>
      <c r="D285" s="90">
        <v>31413</v>
      </c>
      <c r="E285" s="155">
        <v>6013.02</v>
      </c>
      <c r="F285" s="155">
        <v>0</v>
      </c>
      <c r="G285" s="89">
        <v>2</v>
      </c>
      <c r="H285" s="89" t="s">
        <v>1034</v>
      </c>
    </row>
    <row r="286" spans="1:8" s="123" customFormat="1" ht="15.75" customHeight="1">
      <c r="A286" s="73"/>
      <c r="B286" s="97" t="s">
        <v>882</v>
      </c>
      <c r="C286" s="97"/>
      <c r="D286" s="98"/>
      <c r="E286" s="157"/>
      <c r="F286" s="157"/>
      <c r="G286" s="97"/>
      <c r="H286" s="97"/>
    </row>
    <row r="287" spans="1:8" ht="47.25">
      <c r="A287" s="73">
        <v>238</v>
      </c>
      <c r="B287" s="103" t="s">
        <v>1144</v>
      </c>
      <c r="C287" s="89" t="s">
        <v>958</v>
      </c>
      <c r="D287" s="90">
        <v>31837</v>
      </c>
      <c r="E287" s="155">
        <v>25720290.8</v>
      </c>
      <c r="F287" s="155">
        <v>7773243.76</v>
      </c>
      <c r="G287" s="89">
        <v>2</v>
      </c>
      <c r="H287" s="89">
        <v>1117.5</v>
      </c>
    </row>
    <row r="288" spans="1:8" s="123" customFormat="1" ht="15.75" customHeight="1">
      <c r="A288" s="73"/>
      <c r="B288" s="101" t="s">
        <v>881</v>
      </c>
      <c r="C288" s="101"/>
      <c r="D288" s="102"/>
      <c r="E288" s="158"/>
      <c r="F288" s="158"/>
      <c r="G288" s="101"/>
      <c r="H288" s="101"/>
    </row>
    <row r="289" spans="1:8" ht="47.25">
      <c r="A289" s="73">
        <v>239</v>
      </c>
      <c r="B289" s="103" t="s">
        <v>1110</v>
      </c>
      <c r="C289" s="89" t="s">
        <v>959</v>
      </c>
      <c r="D289" s="89">
        <v>1995</v>
      </c>
      <c r="E289" s="155">
        <v>3260.62</v>
      </c>
      <c r="F289" s="155">
        <v>2653.73</v>
      </c>
      <c r="G289" s="89">
        <v>1</v>
      </c>
      <c r="H289" s="89">
        <v>751.5</v>
      </c>
    </row>
    <row r="290" spans="1:8" ht="47.25">
      <c r="A290" s="73">
        <v>240</v>
      </c>
      <c r="B290" s="103" t="s">
        <v>693</v>
      </c>
      <c r="C290" s="89" t="s">
        <v>959</v>
      </c>
      <c r="D290" s="89">
        <v>1991</v>
      </c>
      <c r="E290" s="109">
        <v>7608.38</v>
      </c>
      <c r="F290" s="155">
        <v>0</v>
      </c>
      <c r="G290" s="89">
        <v>1</v>
      </c>
      <c r="H290" s="89">
        <v>70.1</v>
      </c>
    </row>
    <row r="291" spans="1:8" ht="47.25">
      <c r="A291" s="73">
        <v>241</v>
      </c>
      <c r="B291" s="103" t="s">
        <v>1147</v>
      </c>
      <c r="C291" s="89" t="s">
        <v>959</v>
      </c>
      <c r="D291" s="89">
        <v>1995</v>
      </c>
      <c r="E291" s="155">
        <v>7.608</v>
      </c>
      <c r="F291" s="155">
        <v>0</v>
      </c>
      <c r="G291" s="89">
        <v>1</v>
      </c>
      <c r="H291" s="89"/>
    </row>
    <row r="292" spans="1:8" ht="47.25">
      <c r="A292" s="73">
        <f>SUM(A291+1)</f>
        <v>242</v>
      </c>
      <c r="B292" s="103" t="s">
        <v>1002</v>
      </c>
      <c r="C292" s="89" t="s">
        <v>959</v>
      </c>
      <c r="D292" s="89">
        <v>1995</v>
      </c>
      <c r="E292" s="155">
        <v>9.289</v>
      </c>
      <c r="F292" s="155">
        <v>0</v>
      </c>
      <c r="G292" s="89">
        <v>1</v>
      </c>
      <c r="H292" s="89"/>
    </row>
    <row r="293" spans="1:8" ht="47.25">
      <c r="A293" s="73">
        <f>SUM(A292+1)</f>
        <v>243</v>
      </c>
      <c r="B293" s="103" t="s">
        <v>1002</v>
      </c>
      <c r="C293" s="89" t="s">
        <v>959</v>
      </c>
      <c r="D293" s="89">
        <v>1968</v>
      </c>
      <c r="E293" s="155">
        <v>9.289</v>
      </c>
      <c r="F293" s="155">
        <v>0</v>
      </c>
      <c r="G293" s="89">
        <v>1</v>
      </c>
      <c r="H293" s="89"/>
    </row>
    <row r="294" spans="1:8" s="123" customFormat="1" ht="15.75" customHeight="1">
      <c r="A294" s="73"/>
      <c r="B294" s="97" t="s">
        <v>896</v>
      </c>
      <c r="C294" s="97"/>
      <c r="D294" s="98"/>
      <c r="E294" s="157"/>
      <c r="F294" s="157"/>
      <c r="G294" s="97"/>
      <c r="H294" s="97"/>
    </row>
    <row r="295" spans="1:8" ht="47.25">
      <c r="A295" s="73">
        <v>244</v>
      </c>
      <c r="B295" s="103" t="s">
        <v>1110</v>
      </c>
      <c r="C295" s="89" t="s">
        <v>960</v>
      </c>
      <c r="D295" s="89">
        <v>1979</v>
      </c>
      <c r="E295" s="155">
        <v>0</v>
      </c>
      <c r="F295" s="155">
        <v>0</v>
      </c>
      <c r="G295" s="89">
        <v>2</v>
      </c>
      <c r="H295" s="89">
        <v>1074.3</v>
      </c>
    </row>
    <row r="296" spans="1:8" s="123" customFormat="1" ht="15.75" customHeight="1">
      <c r="A296" s="73"/>
      <c r="B296" s="97" t="s">
        <v>880</v>
      </c>
      <c r="C296" s="97"/>
      <c r="D296" s="98"/>
      <c r="E296" s="157"/>
      <c r="F296" s="157"/>
      <c r="G296" s="97"/>
      <c r="H296" s="97"/>
    </row>
    <row r="297" spans="1:8" ht="47.25">
      <c r="A297" s="73">
        <v>245</v>
      </c>
      <c r="B297" s="103" t="s">
        <v>1110</v>
      </c>
      <c r="C297" s="89" t="s">
        <v>961</v>
      </c>
      <c r="D297" s="89">
        <v>1978</v>
      </c>
      <c r="E297" s="155">
        <v>2579075</v>
      </c>
      <c r="F297" s="155">
        <v>0</v>
      </c>
      <c r="G297" s="89">
        <v>2</v>
      </c>
      <c r="H297" s="89">
        <v>647</v>
      </c>
    </row>
    <row r="298" spans="1:8" s="123" customFormat="1" ht="15.75" customHeight="1">
      <c r="A298" s="73"/>
      <c r="B298" s="101" t="s">
        <v>879</v>
      </c>
      <c r="C298" s="101"/>
      <c r="D298" s="102"/>
      <c r="E298" s="158"/>
      <c r="F298" s="158"/>
      <c r="G298" s="101"/>
      <c r="H298" s="101"/>
    </row>
    <row r="299" spans="1:8" ht="47.25">
      <c r="A299" s="73">
        <v>246</v>
      </c>
      <c r="B299" s="103" t="s">
        <v>1110</v>
      </c>
      <c r="C299" s="93" t="s">
        <v>962</v>
      </c>
      <c r="D299" s="90">
        <v>31637</v>
      </c>
      <c r="E299" s="155">
        <v>6509347.65</v>
      </c>
      <c r="F299" s="155">
        <v>884909.71</v>
      </c>
      <c r="G299" s="89">
        <v>2</v>
      </c>
      <c r="H299" s="89">
        <v>709.4</v>
      </c>
    </row>
    <row r="300" spans="1:8" ht="47.25">
      <c r="A300" s="73">
        <f aca="true" t="shared" si="5" ref="A300:A348">SUM(A299+1)</f>
        <v>247</v>
      </c>
      <c r="B300" s="103" t="s">
        <v>693</v>
      </c>
      <c r="C300" s="93" t="s">
        <v>962</v>
      </c>
      <c r="D300" s="90">
        <v>31637</v>
      </c>
      <c r="E300" s="155">
        <v>20224.23</v>
      </c>
      <c r="F300" s="155">
        <v>0</v>
      </c>
      <c r="G300" s="89">
        <v>1</v>
      </c>
      <c r="H300" s="89">
        <v>43</v>
      </c>
    </row>
    <row r="301" spans="1:8" s="123" customFormat="1" ht="15.75" customHeight="1">
      <c r="A301" s="73"/>
      <c r="B301" s="97" t="s">
        <v>878</v>
      </c>
      <c r="C301" s="97"/>
      <c r="D301" s="98"/>
      <c r="E301" s="157"/>
      <c r="F301" s="157"/>
      <c r="G301" s="97"/>
      <c r="H301" s="97"/>
    </row>
    <row r="302" spans="1:8" ht="47.25">
      <c r="A302" s="73">
        <v>248</v>
      </c>
      <c r="B302" s="103" t="s">
        <v>1151</v>
      </c>
      <c r="C302" s="89" t="s">
        <v>963</v>
      </c>
      <c r="D302" s="89">
        <v>1980</v>
      </c>
      <c r="E302" s="155">
        <v>0</v>
      </c>
      <c r="F302" s="155">
        <v>0</v>
      </c>
      <c r="G302" s="89">
        <v>2</v>
      </c>
      <c r="H302" s="89">
        <v>706</v>
      </c>
    </row>
    <row r="303" spans="1:8" s="123" customFormat="1" ht="15.75" customHeight="1">
      <c r="A303" s="73"/>
      <c r="B303" s="101" t="s">
        <v>877</v>
      </c>
      <c r="C303" s="101"/>
      <c r="D303" s="102"/>
      <c r="E303" s="158"/>
      <c r="F303" s="158"/>
      <c r="G303" s="101"/>
      <c r="H303" s="101"/>
    </row>
    <row r="304" spans="1:8" ht="47.25">
      <c r="A304" s="73">
        <v>249</v>
      </c>
      <c r="B304" s="103" t="s">
        <v>1110</v>
      </c>
      <c r="C304" s="89" t="s">
        <v>964</v>
      </c>
      <c r="D304" s="90">
        <v>30618</v>
      </c>
      <c r="E304" s="155">
        <v>6226586.99</v>
      </c>
      <c r="F304" s="155">
        <v>0</v>
      </c>
      <c r="G304" s="89">
        <v>2</v>
      </c>
      <c r="H304" s="89">
        <v>1031.5</v>
      </c>
    </row>
    <row r="305" spans="1:8" ht="47.25">
      <c r="A305" s="73">
        <f t="shared" si="5"/>
        <v>250</v>
      </c>
      <c r="B305" s="103" t="s">
        <v>1141</v>
      </c>
      <c r="C305" s="89" t="s">
        <v>964</v>
      </c>
      <c r="D305" s="90">
        <v>30618</v>
      </c>
      <c r="E305" s="155">
        <v>318759.36</v>
      </c>
      <c r="F305" s="155">
        <v>0</v>
      </c>
      <c r="G305" s="89"/>
      <c r="H305" s="89"/>
    </row>
    <row r="306" spans="1:8" s="123" customFormat="1" ht="15.75" customHeight="1">
      <c r="A306" s="73"/>
      <c r="B306" s="97" t="s">
        <v>875</v>
      </c>
      <c r="C306" s="97"/>
      <c r="D306" s="98"/>
      <c r="E306" s="157"/>
      <c r="F306" s="157"/>
      <c r="G306" s="97"/>
      <c r="H306" s="97"/>
    </row>
    <row r="307" spans="1:8" ht="47.25">
      <c r="A307" s="73">
        <v>251</v>
      </c>
      <c r="B307" s="89" t="s">
        <v>998</v>
      </c>
      <c r="C307" s="89" t="s">
        <v>965</v>
      </c>
      <c r="D307" s="89">
        <v>1988</v>
      </c>
      <c r="E307" s="155">
        <v>1621328.54</v>
      </c>
      <c r="F307" s="155">
        <v>67518.21</v>
      </c>
      <c r="G307" s="89">
        <v>2</v>
      </c>
      <c r="H307" s="89">
        <v>1260</v>
      </c>
    </row>
    <row r="308" spans="1:8" ht="47.25">
      <c r="A308" s="73">
        <f t="shared" si="5"/>
        <v>252</v>
      </c>
      <c r="B308" s="89" t="s">
        <v>698</v>
      </c>
      <c r="C308" s="89" t="s">
        <v>965</v>
      </c>
      <c r="D308" s="89">
        <v>1988</v>
      </c>
      <c r="E308" s="155">
        <v>964567.5</v>
      </c>
      <c r="F308" s="155">
        <v>153454.36</v>
      </c>
      <c r="G308" s="89">
        <v>1</v>
      </c>
      <c r="H308" s="89">
        <v>158</v>
      </c>
    </row>
    <row r="309" spans="1:8" ht="47.25">
      <c r="A309" s="73">
        <f t="shared" si="5"/>
        <v>253</v>
      </c>
      <c r="B309" s="89" t="s">
        <v>1119</v>
      </c>
      <c r="C309" s="89" t="s">
        <v>965</v>
      </c>
      <c r="D309" s="89">
        <v>1982</v>
      </c>
      <c r="E309" s="155">
        <v>658320.91</v>
      </c>
      <c r="F309" s="155">
        <v>1044.35</v>
      </c>
      <c r="G309" s="89">
        <v>1</v>
      </c>
      <c r="H309" s="89">
        <v>255</v>
      </c>
    </row>
    <row r="310" spans="1:8" ht="47.25">
      <c r="A310" s="73">
        <f t="shared" si="5"/>
        <v>254</v>
      </c>
      <c r="B310" s="89" t="s">
        <v>1155</v>
      </c>
      <c r="C310" s="89" t="s">
        <v>965</v>
      </c>
      <c r="D310" s="89">
        <v>1980</v>
      </c>
      <c r="E310" s="155">
        <v>953928.95</v>
      </c>
      <c r="F310" s="155">
        <v>55620.88</v>
      </c>
      <c r="G310" s="89">
        <v>1</v>
      </c>
      <c r="H310" s="89">
        <v>234</v>
      </c>
    </row>
    <row r="311" spans="1:8" ht="47.25">
      <c r="A311" s="73">
        <f t="shared" si="5"/>
        <v>255</v>
      </c>
      <c r="B311" s="89" t="s">
        <v>695</v>
      </c>
      <c r="C311" s="89" t="s">
        <v>965</v>
      </c>
      <c r="D311" s="89">
        <v>1980</v>
      </c>
      <c r="E311" s="155">
        <v>525632.25</v>
      </c>
      <c r="F311" s="155">
        <v>525632.25</v>
      </c>
      <c r="G311" s="89">
        <v>1</v>
      </c>
      <c r="H311" s="89">
        <v>36</v>
      </c>
    </row>
    <row r="312" spans="1:8" ht="47.25">
      <c r="A312" s="73">
        <f t="shared" si="5"/>
        <v>256</v>
      </c>
      <c r="B312" s="89" t="s">
        <v>1156</v>
      </c>
      <c r="C312" s="89" t="s">
        <v>965</v>
      </c>
      <c r="D312" s="89">
        <v>1980</v>
      </c>
      <c r="E312" s="155">
        <v>1621328.54</v>
      </c>
      <c r="F312" s="155">
        <v>67518.21</v>
      </c>
      <c r="G312" s="89">
        <v>1</v>
      </c>
      <c r="H312" s="89">
        <v>462</v>
      </c>
    </row>
    <row r="313" spans="1:8" s="123" customFormat="1" ht="15.75" customHeight="1">
      <c r="A313" s="73"/>
      <c r="B313" s="97" t="s">
        <v>776</v>
      </c>
      <c r="C313" s="97"/>
      <c r="D313" s="98"/>
      <c r="E313" s="157"/>
      <c r="F313" s="157"/>
      <c r="G313" s="97"/>
      <c r="H313" s="97"/>
    </row>
    <row r="314" spans="1:8" ht="47.25">
      <c r="A314" s="73">
        <v>257</v>
      </c>
      <c r="B314" s="89" t="s">
        <v>777</v>
      </c>
      <c r="C314" s="89" t="s">
        <v>778</v>
      </c>
      <c r="D314" s="89">
        <v>2005</v>
      </c>
      <c r="E314" s="155">
        <v>931000</v>
      </c>
      <c r="F314" s="155">
        <v>508000</v>
      </c>
      <c r="G314" s="89">
        <v>1</v>
      </c>
      <c r="H314" s="89">
        <v>118.4</v>
      </c>
    </row>
    <row r="315" spans="1:8" ht="21.75" customHeight="1">
      <c r="A315" s="73">
        <v>258</v>
      </c>
      <c r="B315" s="107" t="s">
        <v>691</v>
      </c>
      <c r="C315" s="108"/>
      <c r="D315" s="106"/>
      <c r="E315" s="160"/>
      <c r="F315" s="160"/>
      <c r="G315" s="106"/>
      <c r="H315" s="108"/>
    </row>
    <row r="316" spans="1:8" ht="47.25" customHeight="1">
      <c r="A316" s="73">
        <v>259</v>
      </c>
      <c r="B316" s="126" t="s">
        <v>582</v>
      </c>
      <c r="C316" s="135" t="s">
        <v>588</v>
      </c>
      <c r="D316" s="136">
        <v>37987</v>
      </c>
      <c r="E316" s="169">
        <v>2703190</v>
      </c>
      <c r="F316" s="169">
        <v>2094746.98</v>
      </c>
      <c r="G316" s="134"/>
      <c r="H316" s="137">
        <v>7</v>
      </c>
    </row>
    <row r="317" spans="1:8" ht="49.5" customHeight="1">
      <c r="A317" s="73">
        <f t="shared" si="5"/>
        <v>260</v>
      </c>
      <c r="B317" s="126" t="s">
        <v>583</v>
      </c>
      <c r="C317" s="135" t="s">
        <v>589</v>
      </c>
      <c r="D317" s="136">
        <v>38261</v>
      </c>
      <c r="E317" s="169">
        <v>56230</v>
      </c>
      <c r="F317" s="169">
        <v>12675.18</v>
      </c>
      <c r="G317" s="134"/>
      <c r="H317" s="126"/>
    </row>
    <row r="318" spans="1:8" ht="48" customHeight="1">
      <c r="A318" s="73">
        <f t="shared" si="5"/>
        <v>261</v>
      </c>
      <c r="B318" s="126" t="s">
        <v>584</v>
      </c>
      <c r="C318" s="135" t="s">
        <v>590</v>
      </c>
      <c r="D318" s="136">
        <v>32721</v>
      </c>
      <c r="E318" s="169">
        <v>32997.08</v>
      </c>
      <c r="F318" s="169">
        <v>12648.89</v>
      </c>
      <c r="G318" s="134"/>
      <c r="H318" s="126"/>
    </row>
    <row r="319" spans="1:8" ht="47.25" customHeight="1">
      <c r="A319" s="73">
        <f t="shared" si="5"/>
        <v>262</v>
      </c>
      <c r="B319" s="126" t="s">
        <v>585</v>
      </c>
      <c r="C319" s="135" t="s">
        <v>586</v>
      </c>
      <c r="D319" s="136">
        <v>40087</v>
      </c>
      <c r="E319" s="169">
        <v>32036</v>
      </c>
      <c r="F319" s="169">
        <v>31502.07</v>
      </c>
      <c r="G319" s="134"/>
      <c r="H319" s="126"/>
    </row>
    <row r="320" spans="1:8" ht="53.25" customHeight="1">
      <c r="A320" s="73">
        <f t="shared" si="5"/>
        <v>263</v>
      </c>
      <c r="B320" s="126" t="s">
        <v>715</v>
      </c>
      <c r="C320" s="135" t="s">
        <v>587</v>
      </c>
      <c r="D320" s="136">
        <v>34639</v>
      </c>
      <c r="E320" s="169">
        <v>62327.28</v>
      </c>
      <c r="F320" s="169">
        <v>13660.06</v>
      </c>
      <c r="G320" s="134"/>
      <c r="H320" s="137">
        <v>198</v>
      </c>
    </row>
    <row r="321" spans="1:8" ht="45.75" customHeight="1">
      <c r="A321" s="73">
        <f t="shared" si="5"/>
        <v>264</v>
      </c>
      <c r="B321" s="126" t="s">
        <v>239</v>
      </c>
      <c r="C321" s="135" t="s">
        <v>587</v>
      </c>
      <c r="D321" s="136">
        <v>34304</v>
      </c>
      <c r="E321" s="169">
        <v>91275.57</v>
      </c>
      <c r="F321" s="169">
        <v>62789.99</v>
      </c>
      <c r="G321" s="134"/>
      <c r="H321" s="137">
        <v>224</v>
      </c>
    </row>
    <row r="322" spans="1:8" ht="46.5" customHeight="1">
      <c r="A322" s="73">
        <f t="shared" si="5"/>
        <v>265</v>
      </c>
      <c r="B322" s="126" t="s">
        <v>678</v>
      </c>
      <c r="C322" s="135" t="s">
        <v>587</v>
      </c>
      <c r="D322" s="136">
        <v>22494</v>
      </c>
      <c r="E322" s="169">
        <v>17888.71</v>
      </c>
      <c r="F322" s="169">
        <v>10994.44</v>
      </c>
      <c r="G322" s="134"/>
      <c r="H322" s="137">
        <v>113</v>
      </c>
    </row>
    <row r="323" spans="1:8" ht="48" customHeight="1">
      <c r="A323" s="73">
        <f t="shared" si="5"/>
        <v>266</v>
      </c>
      <c r="B323" s="126" t="s">
        <v>329</v>
      </c>
      <c r="C323" s="135" t="s">
        <v>587</v>
      </c>
      <c r="D323" s="136">
        <v>39387</v>
      </c>
      <c r="E323" s="169">
        <v>1004653</v>
      </c>
      <c r="F323" s="169">
        <v>930685.45</v>
      </c>
      <c r="G323" s="134"/>
      <c r="H323" s="137">
        <v>176</v>
      </c>
    </row>
    <row r="324" spans="1:8" s="109" customFormat="1" ht="47.25">
      <c r="A324" s="73">
        <v>267</v>
      </c>
      <c r="B324" s="89" t="s">
        <v>1158</v>
      </c>
      <c r="C324" s="127" t="s">
        <v>565</v>
      </c>
      <c r="D324" s="128">
        <v>1978</v>
      </c>
      <c r="E324" s="155">
        <v>311514</v>
      </c>
      <c r="F324" s="155">
        <v>160145</v>
      </c>
      <c r="G324" s="128">
        <v>2</v>
      </c>
      <c r="H324" s="128">
        <v>420</v>
      </c>
    </row>
    <row r="325" spans="1:8" s="109" customFormat="1" ht="47.25">
      <c r="A325" s="73">
        <f t="shared" si="5"/>
        <v>268</v>
      </c>
      <c r="B325" s="89" t="s">
        <v>1159</v>
      </c>
      <c r="C325" s="127" t="s">
        <v>565</v>
      </c>
      <c r="D325" s="128">
        <v>1988</v>
      </c>
      <c r="E325" s="155">
        <v>125093</v>
      </c>
      <c r="F325" s="155">
        <v>61704</v>
      </c>
      <c r="G325" s="128">
        <v>1</v>
      </c>
      <c r="H325" s="128">
        <v>390</v>
      </c>
    </row>
    <row r="326" spans="1:8" s="109" customFormat="1" ht="47.25">
      <c r="A326" s="73">
        <f t="shared" si="5"/>
        <v>269</v>
      </c>
      <c r="B326" s="89" t="s">
        <v>1160</v>
      </c>
      <c r="C326" s="127" t="s">
        <v>565</v>
      </c>
      <c r="D326" s="128">
        <v>1991</v>
      </c>
      <c r="E326" s="155">
        <v>108253</v>
      </c>
      <c r="F326" s="155">
        <v>63824</v>
      </c>
      <c r="G326" s="128">
        <v>1</v>
      </c>
      <c r="H326" s="128">
        <v>840</v>
      </c>
    </row>
    <row r="327" spans="1:8" s="109" customFormat="1" ht="47.25">
      <c r="A327" s="73">
        <f t="shared" si="5"/>
        <v>270</v>
      </c>
      <c r="B327" s="89" t="s">
        <v>1161</v>
      </c>
      <c r="C327" s="127" t="s">
        <v>565</v>
      </c>
      <c r="D327" s="128">
        <v>1993</v>
      </c>
      <c r="E327" s="155">
        <v>288675</v>
      </c>
      <c r="F327" s="155">
        <v>172302</v>
      </c>
      <c r="G327" s="128">
        <v>1</v>
      </c>
      <c r="H327" s="128">
        <v>320</v>
      </c>
    </row>
    <row r="328" spans="1:8" s="109" customFormat="1" ht="47.25">
      <c r="A328" s="73">
        <f t="shared" si="5"/>
        <v>271</v>
      </c>
      <c r="B328" s="89" t="s">
        <v>1162</v>
      </c>
      <c r="C328" s="127" t="s">
        <v>565</v>
      </c>
      <c r="D328" s="128">
        <v>1996</v>
      </c>
      <c r="E328" s="155">
        <v>4952</v>
      </c>
      <c r="F328" s="155">
        <v>3465</v>
      </c>
      <c r="G328" s="128">
        <v>1</v>
      </c>
      <c r="H328" s="128">
        <v>20</v>
      </c>
    </row>
    <row r="329" spans="1:8" s="109" customFormat="1" ht="47.25">
      <c r="A329" s="73">
        <f t="shared" si="5"/>
        <v>272</v>
      </c>
      <c r="B329" s="89" t="s">
        <v>1163</v>
      </c>
      <c r="C329" s="127" t="s">
        <v>566</v>
      </c>
      <c r="D329" s="128">
        <v>1978</v>
      </c>
      <c r="E329" s="155">
        <v>3692</v>
      </c>
      <c r="F329" s="155">
        <v>3381</v>
      </c>
      <c r="G329" s="128">
        <v>1</v>
      </c>
      <c r="H329" s="128">
        <v>210</v>
      </c>
    </row>
    <row r="330" spans="1:8" s="109" customFormat="1" ht="47.25">
      <c r="A330" s="73">
        <f t="shared" si="5"/>
        <v>273</v>
      </c>
      <c r="B330" s="89" t="s">
        <v>753</v>
      </c>
      <c r="C330" s="127" t="s">
        <v>569</v>
      </c>
      <c r="D330" s="128">
        <v>1991</v>
      </c>
      <c r="E330" s="155">
        <v>67251</v>
      </c>
      <c r="F330" s="155">
        <v>62409</v>
      </c>
      <c r="G330" s="128">
        <v>1</v>
      </c>
      <c r="H330" s="128"/>
    </row>
    <row r="331" spans="1:8" s="109" customFormat="1" ht="47.25">
      <c r="A331" s="73">
        <f t="shared" si="5"/>
        <v>274</v>
      </c>
      <c r="B331" s="89" t="s">
        <v>1164</v>
      </c>
      <c r="C331" s="127" t="s">
        <v>567</v>
      </c>
      <c r="D331" s="128">
        <v>1981</v>
      </c>
      <c r="E331" s="155">
        <v>111291</v>
      </c>
      <c r="F331" s="155">
        <v>95293</v>
      </c>
      <c r="G331" s="128">
        <v>1</v>
      </c>
      <c r="H331" s="128">
        <v>176</v>
      </c>
    </row>
    <row r="332" spans="1:8" s="109" customFormat="1" ht="47.25">
      <c r="A332" s="73">
        <f t="shared" si="5"/>
        <v>275</v>
      </c>
      <c r="B332" s="89" t="s">
        <v>741</v>
      </c>
      <c r="C332" s="127" t="s">
        <v>570</v>
      </c>
      <c r="D332" s="128">
        <v>1995</v>
      </c>
      <c r="E332" s="155">
        <v>136443</v>
      </c>
      <c r="F332" s="155">
        <v>123755</v>
      </c>
      <c r="G332" s="128">
        <v>1</v>
      </c>
      <c r="H332" s="128">
        <v>104</v>
      </c>
    </row>
    <row r="333" spans="1:8" s="109" customFormat="1" ht="47.25">
      <c r="A333" s="73">
        <f t="shared" si="5"/>
        <v>276</v>
      </c>
      <c r="B333" s="89" t="s">
        <v>1165</v>
      </c>
      <c r="C333" s="127" t="s">
        <v>568</v>
      </c>
      <c r="D333" s="128">
        <v>1991</v>
      </c>
      <c r="E333" s="155">
        <v>92400</v>
      </c>
      <c r="F333" s="155">
        <v>85746</v>
      </c>
      <c r="G333" s="128">
        <v>1</v>
      </c>
      <c r="H333" s="128"/>
    </row>
    <row r="334" spans="1:8" s="109" customFormat="1" ht="47.25">
      <c r="A334" s="73">
        <f t="shared" si="5"/>
        <v>277</v>
      </c>
      <c r="B334" s="89" t="s">
        <v>742</v>
      </c>
      <c r="C334" s="127" t="s">
        <v>571</v>
      </c>
      <c r="D334" s="128">
        <v>1991</v>
      </c>
      <c r="E334" s="155">
        <v>56905</v>
      </c>
      <c r="F334" s="155">
        <v>47345</v>
      </c>
      <c r="G334" s="128">
        <v>1</v>
      </c>
      <c r="H334" s="128">
        <v>184</v>
      </c>
    </row>
    <row r="335" spans="1:8" s="109" customFormat="1" ht="47.25">
      <c r="A335" s="73">
        <f t="shared" si="5"/>
        <v>278</v>
      </c>
      <c r="B335" s="89" t="s">
        <v>693</v>
      </c>
      <c r="C335" s="127" t="s">
        <v>565</v>
      </c>
      <c r="D335" s="128">
        <v>1981</v>
      </c>
      <c r="E335" s="155">
        <v>42958</v>
      </c>
      <c r="F335" s="155">
        <v>14799</v>
      </c>
      <c r="G335" s="128">
        <v>1</v>
      </c>
      <c r="H335" s="128">
        <v>91</v>
      </c>
    </row>
    <row r="336" spans="1:8" s="109" customFormat="1" ht="47.25">
      <c r="A336" s="73">
        <f t="shared" si="5"/>
        <v>279</v>
      </c>
      <c r="B336" s="89" t="s">
        <v>373</v>
      </c>
      <c r="C336" s="127" t="s">
        <v>565</v>
      </c>
      <c r="D336" s="128">
        <v>1975</v>
      </c>
      <c r="E336" s="155">
        <v>58072</v>
      </c>
      <c r="F336" s="155" t="s">
        <v>811</v>
      </c>
      <c r="G336" s="128"/>
      <c r="H336" s="128"/>
    </row>
    <row r="337" spans="1:8" s="109" customFormat="1" ht="47.25">
      <c r="A337" s="73">
        <f t="shared" si="5"/>
        <v>280</v>
      </c>
      <c r="B337" s="89" t="s">
        <v>382</v>
      </c>
      <c r="C337" s="127" t="s">
        <v>565</v>
      </c>
      <c r="D337" s="128">
        <v>1982</v>
      </c>
      <c r="E337" s="155">
        <v>30229</v>
      </c>
      <c r="F337" s="155" t="s">
        <v>811</v>
      </c>
      <c r="G337" s="128"/>
      <c r="H337" s="128"/>
    </row>
    <row r="338" spans="1:8" s="109" customFormat="1" ht="47.25">
      <c r="A338" s="73">
        <f t="shared" si="5"/>
        <v>281</v>
      </c>
      <c r="B338" s="89" t="s">
        <v>726</v>
      </c>
      <c r="C338" s="127" t="s">
        <v>565</v>
      </c>
      <c r="D338" s="128">
        <v>1970</v>
      </c>
      <c r="E338" s="155">
        <v>45026</v>
      </c>
      <c r="F338" s="155" t="s">
        <v>811</v>
      </c>
      <c r="G338" s="128"/>
      <c r="H338" s="128"/>
    </row>
    <row r="339" spans="1:8" s="109" customFormat="1" ht="47.25">
      <c r="A339" s="73">
        <f t="shared" si="5"/>
        <v>282</v>
      </c>
      <c r="B339" s="89" t="s">
        <v>1005</v>
      </c>
      <c r="C339" s="127" t="s">
        <v>565</v>
      </c>
      <c r="D339" s="128">
        <v>1994</v>
      </c>
      <c r="E339" s="155">
        <v>32922</v>
      </c>
      <c r="F339" s="155" t="s">
        <v>811</v>
      </c>
      <c r="G339" s="128"/>
      <c r="H339" s="128"/>
    </row>
    <row r="340" spans="1:8" s="109" customFormat="1" ht="47.25">
      <c r="A340" s="73">
        <f t="shared" si="5"/>
        <v>283</v>
      </c>
      <c r="B340" s="89" t="s">
        <v>1166</v>
      </c>
      <c r="C340" s="127" t="s">
        <v>565</v>
      </c>
      <c r="D340" s="128">
        <v>1983</v>
      </c>
      <c r="E340" s="155">
        <v>19759845</v>
      </c>
      <c r="F340" s="155">
        <v>18054573</v>
      </c>
      <c r="G340" s="128"/>
      <c r="H340" s="128">
        <v>4000</v>
      </c>
    </row>
    <row r="341" spans="1:8" s="109" customFormat="1" ht="47.25">
      <c r="A341" s="73">
        <f t="shared" si="5"/>
        <v>284</v>
      </c>
      <c r="B341" s="89" t="s">
        <v>678</v>
      </c>
      <c r="C341" s="127" t="s">
        <v>565</v>
      </c>
      <c r="D341" s="128">
        <v>1981</v>
      </c>
      <c r="E341" s="155">
        <v>99232</v>
      </c>
      <c r="F341" s="155">
        <v>33563</v>
      </c>
      <c r="G341" s="128"/>
      <c r="H341" s="128">
        <v>238</v>
      </c>
    </row>
    <row r="342" spans="1:8" s="109" customFormat="1" ht="47.25">
      <c r="A342" s="73">
        <f t="shared" si="5"/>
        <v>285</v>
      </c>
      <c r="B342" s="89" t="s">
        <v>239</v>
      </c>
      <c r="C342" s="127" t="s">
        <v>565</v>
      </c>
      <c r="D342" s="128">
        <v>1981</v>
      </c>
      <c r="E342" s="155">
        <v>102024</v>
      </c>
      <c r="F342" s="155">
        <v>34512</v>
      </c>
      <c r="G342" s="128"/>
      <c r="H342" s="128">
        <v>372</v>
      </c>
    </row>
    <row r="343" spans="1:8" s="109" customFormat="1" ht="47.25">
      <c r="A343" s="73">
        <f t="shared" si="5"/>
        <v>286</v>
      </c>
      <c r="B343" s="89" t="s">
        <v>695</v>
      </c>
      <c r="C343" s="127" t="s">
        <v>565</v>
      </c>
      <c r="D343" s="128">
        <v>1994</v>
      </c>
      <c r="E343" s="155">
        <v>57293</v>
      </c>
      <c r="F343" s="155">
        <v>43256</v>
      </c>
      <c r="G343" s="128"/>
      <c r="H343" s="128"/>
    </row>
    <row r="344" spans="1:8" s="109" customFormat="1" ht="47.25">
      <c r="A344" s="73">
        <f t="shared" si="5"/>
        <v>287</v>
      </c>
      <c r="B344" s="89" t="s">
        <v>696</v>
      </c>
      <c r="C344" s="127" t="s">
        <v>565</v>
      </c>
      <c r="D344" s="128">
        <v>1998</v>
      </c>
      <c r="E344" s="155">
        <v>279528</v>
      </c>
      <c r="F344" s="155">
        <v>255528</v>
      </c>
      <c r="G344" s="128"/>
      <c r="H344" s="128"/>
    </row>
    <row r="345" spans="1:8" s="109" customFormat="1" ht="47.25">
      <c r="A345" s="73">
        <f t="shared" si="5"/>
        <v>288</v>
      </c>
      <c r="B345" s="89" t="s">
        <v>1167</v>
      </c>
      <c r="C345" s="127" t="s">
        <v>569</v>
      </c>
      <c r="D345" s="128">
        <v>2005</v>
      </c>
      <c r="E345" s="155">
        <v>335213</v>
      </c>
      <c r="F345" s="155">
        <v>250138</v>
      </c>
      <c r="G345" s="128"/>
      <c r="H345" s="128"/>
    </row>
    <row r="346" spans="1:8" s="109" customFormat="1" ht="47.25">
      <c r="A346" s="73">
        <f t="shared" si="5"/>
        <v>289</v>
      </c>
      <c r="B346" s="89" t="s">
        <v>1168</v>
      </c>
      <c r="C346" s="127" t="s">
        <v>568</v>
      </c>
      <c r="D346" s="128">
        <v>2005</v>
      </c>
      <c r="E346" s="155">
        <v>421786</v>
      </c>
      <c r="F346" s="155">
        <v>316832</v>
      </c>
      <c r="G346" s="128"/>
      <c r="H346" s="128"/>
    </row>
    <row r="347" spans="1:8" s="109" customFormat="1" ht="47.25">
      <c r="A347" s="73">
        <f t="shared" si="5"/>
        <v>290</v>
      </c>
      <c r="B347" s="89" t="s">
        <v>1169</v>
      </c>
      <c r="C347" s="127" t="s">
        <v>565</v>
      </c>
      <c r="D347" s="128">
        <v>2004</v>
      </c>
      <c r="E347" s="155">
        <v>609669</v>
      </c>
      <c r="F347" s="155">
        <v>407455</v>
      </c>
      <c r="G347" s="128"/>
      <c r="H347" s="128"/>
    </row>
    <row r="348" spans="1:8" s="109" customFormat="1" ht="47.25">
      <c r="A348" s="73">
        <f t="shared" si="5"/>
        <v>291</v>
      </c>
      <c r="B348" s="89" t="s">
        <v>1005</v>
      </c>
      <c r="C348" s="127" t="s">
        <v>565</v>
      </c>
      <c r="D348" s="128">
        <v>1970</v>
      </c>
      <c r="E348" s="155">
        <v>38187</v>
      </c>
      <c r="F348" s="155" t="s">
        <v>811</v>
      </c>
      <c r="G348" s="128"/>
      <c r="H348" s="128"/>
    </row>
    <row r="349" spans="1:8" s="109" customFormat="1" ht="47.25">
      <c r="A349" s="73">
        <f aca="true" t="shared" si="6" ref="A349:A366">SUM(A348+1)</f>
        <v>292</v>
      </c>
      <c r="B349" s="89" t="s">
        <v>1005</v>
      </c>
      <c r="C349" s="127" t="s">
        <v>565</v>
      </c>
      <c r="D349" s="128">
        <v>1970</v>
      </c>
      <c r="E349" s="155">
        <v>38187</v>
      </c>
      <c r="F349" s="155" t="s">
        <v>811</v>
      </c>
      <c r="G349" s="128"/>
      <c r="H349" s="128"/>
    </row>
    <row r="350" spans="1:8" s="109" customFormat="1" ht="47.25">
      <c r="A350" s="73">
        <f t="shared" si="6"/>
        <v>293</v>
      </c>
      <c r="B350" s="89" t="s">
        <v>1005</v>
      </c>
      <c r="C350" s="127" t="s">
        <v>565</v>
      </c>
      <c r="D350" s="128">
        <v>1970</v>
      </c>
      <c r="E350" s="155">
        <v>38187</v>
      </c>
      <c r="F350" s="155" t="s">
        <v>811</v>
      </c>
      <c r="G350" s="128"/>
      <c r="H350" s="128"/>
    </row>
    <row r="351" spans="1:8" s="109" customFormat="1" ht="47.25">
      <c r="A351" s="73">
        <f t="shared" si="6"/>
        <v>294</v>
      </c>
      <c r="B351" s="89" t="s">
        <v>1005</v>
      </c>
      <c r="C351" s="127" t="s">
        <v>565</v>
      </c>
      <c r="D351" s="128">
        <v>2007</v>
      </c>
      <c r="E351" s="155">
        <v>333935</v>
      </c>
      <c r="F351" s="155">
        <v>304715</v>
      </c>
      <c r="G351" s="128"/>
      <c r="H351" s="128"/>
    </row>
    <row r="352" spans="1:8" s="109" customFormat="1" ht="47.25">
      <c r="A352" s="73">
        <f t="shared" si="6"/>
        <v>295</v>
      </c>
      <c r="B352" s="89" t="s">
        <v>1170</v>
      </c>
      <c r="C352" s="127" t="s">
        <v>565</v>
      </c>
      <c r="D352" s="128">
        <v>2008</v>
      </c>
      <c r="E352" s="155">
        <v>87373</v>
      </c>
      <c r="F352" s="155">
        <v>84534</v>
      </c>
      <c r="G352" s="128"/>
      <c r="H352" s="128"/>
    </row>
    <row r="353" spans="1:8" s="109" customFormat="1" ht="47.25">
      <c r="A353" s="73">
        <f t="shared" si="6"/>
        <v>296</v>
      </c>
      <c r="B353" s="93" t="s">
        <v>1170</v>
      </c>
      <c r="C353" s="129" t="s">
        <v>565</v>
      </c>
      <c r="D353" s="130">
        <v>2008</v>
      </c>
      <c r="E353" s="156">
        <v>129312</v>
      </c>
      <c r="F353" s="156">
        <v>126079</v>
      </c>
      <c r="G353" s="130"/>
      <c r="H353" s="130"/>
    </row>
    <row r="354" spans="1:8" ht="15.75">
      <c r="A354" s="73"/>
      <c r="B354" s="138" t="s">
        <v>730</v>
      </c>
      <c r="C354" s="131"/>
      <c r="D354" s="114"/>
      <c r="E354" s="161"/>
      <c r="F354" s="161"/>
      <c r="G354" s="114"/>
      <c r="H354" s="131"/>
    </row>
    <row r="355" spans="1:8" ht="47.25">
      <c r="A355" s="73">
        <v>297</v>
      </c>
      <c r="B355" s="132" t="s">
        <v>731</v>
      </c>
      <c r="C355" s="129" t="s">
        <v>580</v>
      </c>
      <c r="D355" s="133">
        <v>2002</v>
      </c>
      <c r="E355" s="170">
        <v>2304251.47</v>
      </c>
      <c r="F355" s="170">
        <v>1734777.49</v>
      </c>
      <c r="G355" s="114"/>
      <c r="H355" s="131"/>
    </row>
    <row r="356" spans="1:8" ht="47.25">
      <c r="A356" s="73">
        <f t="shared" si="6"/>
        <v>298</v>
      </c>
      <c r="B356" s="132" t="s">
        <v>572</v>
      </c>
      <c r="C356" s="129" t="s">
        <v>579</v>
      </c>
      <c r="D356" s="133">
        <v>2003</v>
      </c>
      <c r="E356" s="170">
        <v>343219.22</v>
      </c>
      <c r="F356" s="170">
        <v>334638.74</v>
      </c>
      <c r="G356" s="114"/>
      <c r="H356" s="131"/>
    </row>
    <row r="357" spans="1:8" ht="47.25">
      <c r="A357" s="73">
        <f t="shared" si="6"/>
        <v>299</v>
      </c>
      <c r="B357" s="132" t="s">
        <v>573</v>
      </c>
      <c r="C357" s="129" t="s">
        <v>579</v>
      </c>
      <c r="D357" s="133">
        <v>2009</v>
      </c>
      <c r="E357" s="170">
        <v>63587</v>
      </c>
      <c r="F357" s="170">
        <v>60408.66</v>
      </c>
      <c r="G357" s="114"/>
      <c r="H357" s="131"/>
    </row>
    <row r="358" spans="1:8" ht="47.25">
      <c r="A358" s="73">
        <f t="shared" si="6"/>
        <v>300</v>
      </c>
      <c r="B358" s="132" t="s">
        <v>678</v>
      </c>
      <c r="C358" s="129" t="s">
        <v>579</v>
      </c>
      <c r="D358" s="133">
        <v>1973</v>
      </c>
      <c r="E358" s="170">
        <v>126090.63</v>
      </c>
      <c r="F358" s="170" t="s">
        <v>811</v>
      </c>
      <c r="G358" s="114"/>
      <c r="H358" s="131"/>
    </row>
    <row r="359" spans="1:8" ht="47.25">
      <c r="A359" s="73">
        <f t="shared" si="6"/>
        <v>301</v>
      </c>
      <c r="B359" s="132" t="s">
        <v>578</v>
      </c>
      <c r="C359" s="129" t="s">
        <v>579</v>
      </c>
      <c r="D359" s="133">
        <v>1983</v>
      </c>
      <c r="E359" s="170">
        <v>351088.6</v>
      </c>
      <c r="F359" s="170">
        <v>132272.28</v>
      </c>
      <c r="G359" s="114"/>
      <c r="H359" s="131"/>
    </row>
    <row r="360" spans="1:8" ht="47.25">
      <c r="A360" s="73">
        <f t="shared" si="6"/>
        <v>302</v>
      </c>
      <c r="B360" s="132" t="s">
        <v>574</v>
      </c>
      <c r="C360" s="129" t="s">
        <v>579</v>
      </c>
      <c r="D360" s="133">
        <v>1984</v>
      </c>
      <c r="E360" s="170">
        <v>119496.96</v>
      </c>
      <c r="F360" s="170">
        <v>48605.29</v>
      </c>
      <c r="G360" s="114"/>
      <c r="H360" s="131"/>
    </row>
    <row r="361" spans="1:8" ht="47.25">
      <c r="A361" s="73">
        <f t="shared" si="6"/>
        <v>303</v>
      </c>
      <c r="B361" s="132" t="s">
        <v>683</v>
      </c>
      <c r="C361" s="129" t="s">
        <v>579</v>
      </c>
      <c r="D361" s="133">
        <v>1990</v>
      </c>
      <c r="E361" s="170">
        <v>759493.49</v>
      </c>
      <c r="F361" s="170">
        <v>444132.25</v>
      </c>
      <c r="G361" s="114"/>
      <c r="H361" s="131"/>
    </row>
    <row r="362" spans="1:8" ht="47.25">
      <c r="A362" s="73">
        <f t="shared" si="6"/>
        <v>304</v>
      </c>
      <c r="B362" s="132" t="s">
        <v>575</v>
      </c>
      <c r="C362" s="129" t="s">
        <v>579</v>
      </c>
      <c r="D362" s="133">
        <v>1990</v>
      </c>
      <c r="E362" s="170">
        <v>52992</v>
      </c>
      <c r="F362" s="170">
        <v>15473.11</v>
      </c>
      <c r="G362" s="114"/>
      <c r="H362" s="131"/>
    </row>
    <row r="363" spans="1:8" ht="47.25">
      <c r="A363" s="73">
        <f t="shared" si="6"/>
        <v>305</v>
      </c>
      <c r="B363" s="132" t="s">
        <v>685</v>
      </c>
      <c r="C363" s="129" t="s">
        <v>579</v>
      </c>
      <c r="D363" s="133">
        <v>1991</v>
      </c>
      <c r="E363" s="170">
        <v>76457.41</v>
      </c>
      <c r="F363" s="170">
        <v>4039.67</v>
      </c>
      <c r="G363" s="114"/>
      <c r="H363" s="131"/>
    </row>
    <row r="364" spans="1:8" ht="47.25">
      <c r="A364" s="73">
        <f t="shared" si="6"/>
        <v>306</v>
      </c>
      <c r="B364" s="132" t="s">
        <v>576</v>
      </c>
      <c r="C364" s="129" t="s">
        <v>579</v>
      </c>
      <c r="D364" s="133">
        <v>1996</v>
      </c>
      <c r="E364" s="170">
        <v>51021.93</v>
      </c>
      <c r="F364" s="170">
        <v>27896.64</v>
      </c>
      <c r="G364" s="114"/>
      <c r="H364" s="131"/>
    </row>
    <row r="365" spans="1:8" ht="47.25">
      <c r="A365" s="73">
        <f t="shared" si="6"/>
        <v>307</v>
      </c>
      <c r="B365" s="132" t="s">
        <v>723</v>
      </c>
      <c r="C365" s="129" t="s">
        <v>579</v>
      </c>
      <c r="D365" s="133">
        <v>1991</v>
      </c>
      <c r="E365" s="170">
        <v>38000</v>
      </c>
      <c r="F365" s="170">
        <v>7342.5</v>
      </c>
      <c r="G365" s="114"/>
      <c r="H365" s="131"/>
    </row>
    <row r="366" spans="1:8" ht="47.25">
      <c r="A366" s="73">
        <f t="shared" si="6"/>
        <v>308</v>
      </c>
      <c r="B366" s="132" t="s">
        <v>577</v>
      </c>
      <c r="C366" s="127" t="s">
        <v>579</v>
      </c>
      <c r="D366" s="133">
        <v>1989</v>
      </c>
      <c r="E366" s="170">
        <v>872170</v>
      </c>
      <c r="F366" s="170">
        <v>483400</v>
      </c>
      <c r="G366" s="114"/>
      <c r="H366" s="131"/>
    </row>
    <row r="367" spans="1:8" ht="15.75">
      <c r="A367" s="73"/>
      <c r="B367" s="97" t="s">
        <v>897</v>
      </c>
      <c r="C367" s="97"/>
      <c r="D367" s="97"/>
      <c r="E367" s="157"/>
      <c r="F367" s="157"/>
      <c r="G367" s="97"/>
      <c r="H367" s="97"/>
    </row>
    <row r="368" spans="1:8" ht="47.25">
      <c r="A368" s="114">
        <v>309</v>
      </c>
      <c r="B368" s="131" t="s">
        <v>845</v>
      </c>
      <c r="C368" s="127" t="s">
        <v>344</v>
      </c>
      <c r="D368" s="114">
        <v>1980</v>
      </c>
      <c r="E368" s="161">
        <v>3185024.66</v>
      </c>
      <c r="F368" s="161">
        <v>1413389.22</v>
      </c>
      <c r="G368" s="114">
        <v>1</v>
      </c>
      <c r="H368" s="131">
        <v>527.9</v>
      </c>
    </row>
  </sheetData>
  <mergeCells count="4">
    <mergeCell ref="H241:H242"/>
    <mergeCell ref="A1:H1"/>
    <mergeCell ref="A2:H2"/>
    <mergeCell ref="A3:H3"/>
  </mergeCell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235">
      <selection activeCell="C235" sqref="C235:C242"/>
    </sheetView>
  </sheetViews>
  <sheetFormatPr defaultColWidth="9.00390625" defaultRowHeight="12.75"/>
  <cols>
    <col min="2" max="2" width="26.875" style="0" customWidth="1"/>
    <col min="3" max="3" width="28.875" style="0" customWidth="1"/>
    <col min="4" max="4" width="14.00390625" style="0" customWidth="1"/>
    <col min="5" max="5" width="13.375" style="0" customWidth="1"/>
    <col min="6" max="6" width="10.625" style="0" customWidth="1"/>
  </cols>
  <sheetData>
    <row r="1" spans="1:8" ht="15.75">
      <c r="A1" s="193" t="s">
        <v>1021</v>
      </c>
      <c r="B1" s="84" t="s">
        <v>994</v>
      </c>
      <c r="C1" s="196" t="s">
        <v>996</v>
      </c>
      <c r="D1" s="85">
        <v>25569</v>
      </c>
      <c r="E1" s="84">
        <v>160.42</v>
      </c>
      <c r="F1" s="84">
        <v>85.11</v>
      </c>
      <c r="G1" s="84">
        <v>2</v>
      </c>
      <c r="H1" s="84">
        <v>787</v>
      </c>
    </row>
    <row r="2" spans="1:8" ht="15.75">
      <c r="A2" s="194"/>
      <c r="B2" s="86" t="s">
        <v>995</v>
      </c>
      <c r="C2" s="197"/>
      <c r="D2" s="87">
        <v>25934</v>
      </c>
      <c r="E2" s="86">
        <v>5.5</v>
      </c>
      <c r="F2" s="86" t="s">
        <v>811</v>
      </c>
      <c r="G2" s="86">
        <v>1</v>
      </c>
      <c r="H2" s="86">
        <v>90</v>
      </c>
    </row>
    <row r="3" spans="1:8" ht="13.5" thickBot="1">
      <c r="A3" s="195"/>
      <c r="B3" s="96"/>
      <c r="C3" s="198"/>
      <c r="D3" s="96"/>
      <c r="E3" s="96"/>
      <c r="F3" s="96"/>
      <c r="G3" s="96"/>
      <c r="H3" s="96"/>
    </row>
    <row r="4" spans="1:8" ht="32.25" thickBot="1">
      <c r="A4" s="88">
        <v>2</v>
      </c>
      <c r="B4" s="91" t="s">
        <v>998</v>
      </c>
      <c r="C4" s="91" t="s">
        <v>999</v>
      </c>
      <c r="D4" s="92">
        <v>30195</v>
      </c>
      <c r="E4" s="91">
        <v>21846.46</v>
      </c>
      <c r="F4" s="91">
        <v>7230.13</v>
      </c>
      <c r="G4" s="91">
        <v>3</v>
      </c>
      <c r="H4" s="91">
        <v>3651.2</v>
      </c>
    </row>
    <row r="5" spans="1:8" ht="15.75">
      <c r="A5" s="196">
        <v>3</v>
      </c>
      <c r="B5" s="86" t="s">
        <v>1000</v>
      </c>
      <c r="C5" s="196" t="s">
        <v>1001</v>
      </c>
      <c r="D5" s="86">
        <v>1966</v>
      </c>
      <c r="E5" s="86">
        <v>2600584</v>
      </c>
      <c r="F5" s="86">
        <v>1314132.16</v>
      </c>
      <c r="G5" s="86">
        <v>2</v>
      </c>
      <c r="H5" s="86">
        <v>755</v>
      </c>
    </row>
    <row r="6" spans="1:8" ht="15.75">
      <c r="A6" s="197"/>
      <c r="B6" s="86" t="s">
        <v>998</v>
      </c>
      <c r="C6" s="197"/>
      <c r="D6" s="86">
        <v>1989</v>
      </c>
      <c r="E6" s="86">
        <v>48791589</v>
      </c>
      <c r="F6" s="86">
        <v>38631538.4</v>
      </c>
      <c r="G6" s="86">
        <v>3</v>
      </c>
      <c r="H6" s="86">
        <v>6156</v>
      </c>
    </row>
    <row r="7" spans="1:8" ht="15.75">
      <c r="A7" s="197"/>
      <c r="B7" s="86" t="s">
        <v>239</v>
      </c>
      <c r="C7" s="197"/>
      <c r="D7" s="86">
        <v>1989</v>
      </c>
      <c r="E7" s="86">
        <v>3260419</v>
      </c>
      <c r="F7" s="86">
        <v>1562612.12</v>
      </c>
      <c r="G7" s="86">
        <v>1</v>
      </c>
      <c r="H7" s="86">
        <v>328.5</v>
      </c>
    </row>
    <row r="8" spans="1:8" ht="15.75">
      <c r="A8" s="197"/>
      <c r="B8" s="86" t="s">
        <v>1002</v>
      </c>
      <c r="C8" s="197"/>
      <c r="D8" s="86">
        <v>1986</v>
      </c>
      <c r="E8" s="86">
        <v>83349</v>
      </c>
      <c r="F8" s="86">
        <v>43769.76</v>
      </c>
      <c r="G8" s="86">
        <v>1</v>
      </c>
      <c r="H8" s="86"/>
    </row>
    <row r="9" spans="1:8" ht="15.75">
      <c r="A9" s="197"/>
      <c r="B9" s="86" t="s">
        <v>1003</v>
      </c>
      <c r="C9" s="197"/>
      <c r="D9" s="86"/>
      <c r="E9" s="86">
        <v>13983</v>
      </c>
      <c r="F9" s="86" t="s">
        <v>811</v>
      </c>
      <c r="G9" s="86">
        <v>1</v>
      </c>
      <c r="H9" s="86"/>
    </row>
    <row r="10" spans="1:8" ht="15.75">
      <c r="A10" s="197"/>
      <c r="B10" s="86" t="s">
        <v>695</v>
      </c>
      <c r="C10" s="197"/>
      <c r="D10" s="86">
        <v>1989</v>
      </c>
      <c r="E10" s="86">
        <v>2131384</v>
      </c>
      <c r="F10" s="86">
        <v>710469.82</v>
      </c>
      <c r="G10" s="86">
        <v>1</v>
      </c>
      <c r="H10" s="86">
        <v>110</v>
      </c>
    </row>
    <row r="11" spans="1:8" ht="15.75">
      <c r="A11" s="197"/>
      <c r="B11" s="86" t="s">
        <v>1004</v>
      </c>
      <c r="C11" s="197"/>
      <c r="D11" s="86">
        <v>1989</v>
      </c>
      <c r="E11" s="86">
        <v>5064014</v>
      </c>
      <c r="F11" s="86">
        <v>2848894.04</v>
      </c>
      <c r="G11" s="86">
        <v>1</v>
      </c>
      <c r="H11" s="86">
        <v>403.2</v>
      </c>
    </row>
    <row r="12" spans="1:8" ht="15.75">
      <c r="A12" s="197"/>
      <c r="B12" s="86" t="s">
        <v>1005</v>
      </c>
      <c r="C12" s="197"/>
      <c r="D12" s="86">
        <v>1989</v>
      </c>
      <c r="E12" s="86">
        <v>1239575</v>
      </c>
      <c r="F12" s="86">
        <v>723223.88</v>
      </c>
      <c r="G12" s="86">
        <v>1</v>
      </c>
      <c r="H12" s="95"/>
    </row>
    <row r="13" spans="1:8" ht="15.75">
      <c r="A13" s="197"/>
      <c r="B13" s="86" t="s">
        <v>1006</v>
      </c>
      <c r="C13" s="197"/>
      <c r="D13" s="86">
        <v>1989</v>
      </c>
      <c r="E13" s="86">
        <v>615829</v>
      </c>
      <c r="F13" s="86">
        <v>295152.44</v>
      </c>
      <c r="G13" s="86">
        <v>1</v>
      </c>
      <c r="H13" s="95"/>
    </row>
    <row r="14" spans="1:8" ht="15.75">
      <c r="A14" s="197"/>
      <c r="B14" s="86" t="s">
        <v>1007</v>
      </c>
      <c r="C14" s="197"/>
      <c r="D14" s="86">
        <v>1989</v>
      </c>
      <c r="E14" s="86">
        <v>483298</v>
      </c>
      <c r="F14" s="86">
        <v>281924</v>
      </c>
      <c r="G14" s="86">
        <v>1</v>
      </c>
      <c r="H14" s="95"/>
    </row>
    <row r="15" spans="1:8" ht="15.75">
      <c r="A15" s="197"/>
      <c r="B15" s="86" t="s">
        <v>1008</v>
      </c>
      <c r="C15" s="197"/>
      <c r="D15" s="86">
        <v>1989</v>
      </c>
      <c r="E15" s="86">
        <v>798814</v>
      </c>
      <c r="F15" s="86">
        <v>465963.08</v>
      </c>
      <c r="G15" s="86">
        <v>1</v>
      </c>
      <c r="H15" s="95"/>
    </row>
    <row r="16" spans="1:8" ht="15.75">
      <c r="A16" s="197"/>
      <c r="B16" s="86" t="s">
        <v>1009</v>
      </c>
      <c r="C16" s="197"/>
      <c r="D16" s="86">
        <v>1989</v>
      </c>
      <c r="E16" s="86">
        <v>4268217</v>
      </c>
      <c r="F16" s="86" t="s">
        <v>811</v>
      </c>
      <c r="G16" s="86"/>
      <c r="H16" s="95"/>
    </row>
    <row r="17" spans="1:8" ht="15.75">
      <c r="A17" s="197"/>
      <c r="B17" s="86" t="s">
        <v>1010</v>
      </c>
      <c r="C17" s="197"/>
      <c r="D17" s="86">
        <v>1989</v>
      </c>
      <c r="E17" s="86">
        <v>1348987</v>
      </c>
      <c r="F17" s="86" t="s">
        <v>811</v>
      </c>
      <c r="G17" s="86"/>
      <c r="H17" s="95"/>
    </row>
    <row r="18" spans="1:8" ht="15.75">
      <c r="A18" s="197"/>
      <c r="B18" s="86" t="s">
        <v>1011</v>
      </c>
      <c r="C18" s="197"/>
      <c r="D18" s="86">
        <v>1989</v>
      </c>
      <c r="E18" s="86">
        <v>1166002</v>
      </c>
      <c r="F18" s="86" t="s">
        <v>811</v>
      </c>
      <c r="G18" s="86"/>
      <c r="H18" s="95"/>
    </row>
    <row r="19" spans="1:8" ht="15.75">
      <c r="A19" s="197"/>
      <c r="B19" s="86" t="s">
        <v>1012</v>
      </c>
      <c r="C19" s="197"/>
      <c r="D19" s="86">
        <v>1989</v>
      </c>
      <c r="E19" s="86">
        <v>287005</v>
      </c>
      <c r="F19" s="86">
        <v>8456.3</v>
      </c>
      <c r="G19" s="86"/>
      <c r="H19" s="95"/>
    </row>
    <row r="20" spans="1:8" ht="15.75">
      <c r="A20" s="197"/>
      <c r="B20" s="86" t="s">
        <v>1013</v>
      </c>
      <c r="C20" s="197"/>
      <c r="D20" s="86">
        <v>1989</v>
      </c>
      <c r="E20" s="86">
        <v>371982</v>
      </c>
      <c r="F20" s="86" t="s">
        <v>811</v>
      </c>
      <c r="G20" s="86"/>
      <c r="H20" s="95"/>
    </row>
    <row r="21" spans="1:8" ht="15.75">
      <c r="A21" s="197"/>
      <c r="B21" s="86" t="s">
        <v>1014</v>
      </c>
      <c r="C21" s="197"/>
      <c r="D21" s="86">
        <v>1989</v>
      </c>
      <c r="E21" s="86">
        <v>170252</v>
      </c>
      <c r="F21" s="86">
        <v>99372.5</v>
      </c>
      <c r="G21" s="86"/>
      <c r="H21" s="95"/>
    </row>
    <row r="22" spans="1:8" ht="15.75">
      <c r="A22" s="197"/>
      <c r="B22" s="86" t="s">
        <v>1015</v>
      </c>
      <c r="C22" s="197"/>
      <c r="D22" s="86">
        <v>1989</v>
      </c>
      <c r="E22" s="86">
        <v>19085</v>
      </c>
      <c r="F22" s="86" t="s">
        <v>811</v>
      </c>
      <c r="G22" s="86"/>
      <c r="H22" s="95"/>
    </row>
    <row r="23" spans="1:8" ht="15.75">
      <c r="A23" s="197"/>
      <c r="B23" s="86" t="s">
        <v>1016</v>
      </c>
      <c r="C23" s="197"/>
      <c r="D23" s="86">
        <v>1989</v>
      </c>
      <c r="E23" s="86">
        <v>11054</v>
      </c>
      <c r="F23" s="86" t="s">
        <v>811</v>
      </c>
      <c r="G23" s="86"/>
      <c r="H23" s="95"/>
    </row>
    <row r="24" spans="1:8" ht="15.75">
      <c r="A24" s="197"/>
      <c r="B24" s="86" t="s">
        <v>374</v>
      </c>
      <c r="C24" s="197"/>
      <c r="D24" s="86">
        <v>1989</v>
      </c>
      <c r="E24" s="86">
        <v>2198171</v>
      </c>
      <c r="F24" s="86" t="s">
        <v>811</v>
      </c>
      <c r="G24" s="86"/>
      <c r="H24" s="95"/>
    </row>
    <row r="25" spans="1:8" ht="15.75">
      <c r="A25" s="197"/>
      <c r="B25" s="86" t="s">
        <v>1017</v>
      </c>
      <c r="C25" s="197"/>
      <c r="D25" s="86">
        <v>1989</v>
      </c>
      <c r="E25" s="86">
        <v>921175</v>
      </c>
      <c r="F25" s="86" t="s">
        <v>811</v>
      </c>
      <c r="G25" s="86"/>
      <c r="H25" s="95"/>
    </row>
    <row r="26" spans="1:8" ht="15.75">
      <c r="A26" s="197"/>
      <c r="B26" s="86" t="s">
        <v>1018</v>
      </c>
      <c r="C26" s="197"/>
      <c r="D26" s="86">
        <v>1989</v>
      </c>
      <c r="E26" s="86">
        <v>391762</v>
      </c>
      <c r="F26" s="86">
        <v>228549.32</v>
      </c>
      <c r="G26" s="86"/>
      <c r="H26" s="95"/>
    </row>
    <row r="27" spans="1:8" ht="15.75">
      <c r="A27" s="197"/>
      <c r="B27" s="86" t="s">
        <v>382</v>
      </c>
      <c r="C27" s="197"/>
      <c r="D27" s="86">
        <v>1989</v>
      </c>
      <c r="E27" s="86">
        <v>1168065</v>
      </c>
      <c r="F27" s="86" t="s">
        <v>811</v>
      </c>
      <c r="G27" s="86"/>
      <c r="H27" s="95"/>
    </row>
    <row r="28" spans="1:8" ht="15.75">
      <c r="A28" s="197"/>
      <c r="B28" s="86" t="s">
        <v>1019</v>
      </c>
      <c r="C28" s="197"/>
      <c r="D28" s="86">
        <v>1989</v>
      </c>
      <c r="E28" s="86">
        <v>417729</v>
      </c>
      <c r="F28" s="86">
        <v>243686.16</v>
      </c>
      <c r="G28" s="86"/>
      <c r="H28" s="95"/>
    </row>
    <row r="29" spans="1:8" ht="15.75">
      <c r="A29" s="197"/>
      <c r="B29" s="86" t="s">
        <v>1020</v>
      </c>
      <c r="C29" s="197"/>
      <c r="D29" s="86">
        <v>1989</v>
      </c>
      <c r="E29" s="86">
        <v>409083</v>
      </c>
      <c r="F29" s="86">
        <v>196060.28</v>
      </c>
      <c r="G29" s="86">
        <v>1</v>
      </c>
      <c r="H29" s="95"/>
    </row>
    <row r="30" spans="1:8" ht="16.5" thickBot="1">
      <c r="A30" s="198"/>
      <c r="B30" s="96"/>
      <c r="C30" s="198"/>
      <c r="D30" s="91"/>
      <c r="E30" s="96"/>
      <c r="F30" s="96"/>
      <c r="G30" s="91"/>
      <c r="H30" s="96"/>
    </row>
    <row r="31" spans="1:8" ht="15.75">
      <c r="A31" s="196">
        <v>4</v>
      </c>
      <c r="B31" s="86" t="s">
        <v>998</v>
      </c>
      <c r="C31" s="196" t="s">
        <v>1022</v>
      </c>
      <c r="D31" s="86">
        <v>1988</v>
      </c>
      <c r="E31" s="86">
        <v>40367.9</v>
      </c>
      <c r="F31" s="86">
        <v>29793.2</v>
      </c>
      <c r="G31" s="86">
        <v>3</v>
      </c>
      <c r="H31" s="86">
        <v>4546</v>
      </c>
    </row>
    <row r="32" spans="1:8" ht="15.75">
      <c r="A32" s="197"/>
      <c r="B32" s="86" t="s">
        <v>1023</v>
      </c>
      <c r="C32" s="197"/>
      <c r="D32" s="86">
        <v>1967</v>
      </c>
      <c r="E32" s="86">
        <v>1035.4</v>
      </c>
      <c r="F32" s="86">
        <v>505.2</v>
      </c>
      <c r="G32" s="86">
        <v>1</v>
      </c>
      <c r="H32" s="86">
        <v>349.9</v>
      </c>
    </row>
    <row r="33" spans="1:8" ht="15.75">
      <c r="A33" s="197"/>
      <c r="B33" s="86" t="s">
        <v>1024</v>
      </c>
      <c r="C33" s="197"/>
      <c r="D33" s="86">
        <v>1971</v>
      </c>
      <c r="E33" s="86">
        <v>189.9</v>
      </c>
      <c r="F33" s="86" t="s">
        <v>811</v>
      </c>
      <c r="G33" s="86">
        <v>1</v>
      </c>
      <c r="H33" s="86">
        <v>196.4</v>
      </c>
    </row>
    <row r="34" spans="1:8" ht="15.75">
      <c r="A34" s="197"/>
      <c r="B34" s="86" t="s">
        <v>1025</v>
      </c>
      <c r="C34" s="197"/>
      <c r="D34" s="86">
        <v>1988</v>
      </c>
      <c r="E34" s="86">
        <v>1765.8</v>
      </c>
      <c r="F34" s="86">
        <v>226.4</v>
      </c>
      <c r="G34" s="86">
        <v>1</v>
      </c>
      <c r="H34" s="86">
        <v>242.2</v>
      </c>
    </row>
    <row r="35" spans="1:8" ht="15.75">
      <c r="A35" s="197"/>
      <c r="B35" s="86" t="s">
        <v>695</v>
      </c>
      <c r="C35" s="197"/>
      <c r="D35" s="86">
        <v>1988</v>
      </c>
      <c r="E35" s="86">
        <v>2283.9</v>
      </c>
      <c r="F35" s="86" t="s">
        <v>811</v>
      </c>
      <c r="G35" s="86">
        <v>1</v>
      </c>
      <c r="H35" s="86">
        <v>106.3</v>
      </c>
    </row>
    <row r="36" spans="1:8" ht="15.75">
      <c r="A36" s="197"/>
      <c r="B36" s="86" t="s">
        <v>1026</v>
      </c>
      <c r="C36" s="197"/>
      <c r="D36" s="86">
        <v>2000</v>
      </c>
      <c r="E36" s="86">
        <v>18.4</v>
      </c>
      <c r="F36" s="86" t="s">
        <v>811</v>
      </c>
      <c r="G36" s="86">
        <v>1</v>
      </c>
      <c r="H36" s="86">
        <v>50</v>
      </c>
    </row>
    <row r="37" spans="1:8" ht="15.75">
      <c r="A37" s="197"/>
      <c r="B37" s="86" t="s">
        <v>1027</v>
      </c>
      <c r="C37" s="197"/>
      <c r="D37" s="86">
        <v>2004</v>
      </c>
      <c r="E37" s="86">
        <v>45.9</v>
      </c>
      <c r="F37" s="86">
        <v>34.5</v>
      </c>
      <c r="G37" s="86">
        <v>1</v>
      </c>
      <c r="H37" s="86">
        <v>30</v>
      </c>
    </row>
    <row r="38" spans="1:8" ht="16.5" thickBot="1">
      <c r="A38" s="198"/>
      <c r="B38" s="91" t="s">
        <v>1028</v>
      </c>
      <c r="C38" s="198"/>
      <c r="D38" s="91">
        <v>1966</v>
      </c>
      <c r="E38" s="91" t="s">
        <v>811</v>
      </c>
      <c r="F38" s="91"/>
      <c r="G38" s="91">
        <v>1</v>
      </c>
      <c r="H38" s="96"/>
    </row>
    <row r="39" spans="1:8" ht="46.5" customHeight="1">
      <c r="A39" s="196">
        <v>5</v>
      </c>
      <c r="B39" s="86" t="s">
        <v>998</v>
      </c>
      <c r="C39" s="196" t="s">
        <v>1029</v>
      </c>
      <c r="D39" s="87">
        <v>30195</v>
      </c>
      <c r="E39" s="86">
        <v>33401.3</v>
      </c>
      <c r="F39" s="86">
        <v>2253</v>
      </c>
      <c r="G39" s="86">
        <v>2</v>
      </c>
      <c r="H39" s="86">
        <v>3388</v>
      </c>
    </row>
    <row r="40" spans="1:8" ht="16.5" thickBot="1">
      <c r="A40" s="198"/>
      <c r="B40" s="91" t="s">
        <v>1030</v>
      </c>
      <c r="C40" s="198"/>
      <c r="D40" s="91">
        <v>1984</v>
      </c>
      <c r="E40" s="91" t="s">
        <v>811</v>
      </c>
      <c r="F40" s="91" t="s">
        <v>811</v>
      </c>
      <c r="G40" s="91">
        <v>2</v>
      </c>
      <c r="H40" s="91">
        <v>1220</v>
      </c>
    </row>
    <row r="41" spans="1:8" ht="46.5" customHeight="1">
      <c r="A41" s="196">
        <v>6</v>
      </c>
      <c r="B41" s="86" t="s">
        <v>1031</v>
      </c>
      <c r="C41" s="196" t="s">
        <v>1032</v>
      </c>
      <c r="D41" s="87">
        <v>25569</v>
      </c>
      <c r="E41" s="86">
        <v>1650251.2</v>
      </c>
      <c r="F41" s="86">
        <v>1010539.21</v>
      </c>
      <c r="G41" s="86">
        <v>2</v>
      </c>
      <c r="H41" s="86">
        <v>285.3</v>
      </c>
    </row>
    <row r="42" spans="1:8" ht="16.5" thickBot="1">
      <c r="A42" s="198"/>
      <c r="B42" s="91" t="s">
        <v>998</v>
      </c>
      <c r="C42" s="198"/>
      <c r="D42" s="92">
        <v>31717</v>
      </c>
      <c r="E42" s="91">
        <v>36282542.4</v>
      </c>
      <c r="F42" s="91">
        <v>15643051.17</v>
      </c>
      <c r="G42" s="91">
        <v>3</v>
      </c>
      <c r="H42" s="91">
        <v>2757.7</v>
      </c>
    </row>
    <row r="43" spans="1:8" ht="15.75">
      <c r="A43" s="196">
        <v>7</v>
      </c>
      <c r="B43" s="86" t="s">
        <v>239</v>
      </c>
      <c r="C43" s="196" t="s">
        <v>1033</v>
      </c>
      <c r="D43" s="86">
        <v>1982</v>
      </c>
      <c r="E43" s="86">
        <v>1549</v>
      </c>
      <c r="F43" s="86">
        <v>805</v>
      </c>
      <c r="G43" s="86">
        <v>1</v>
      </c>
      <c r="H43" s="86" t="s">
        <v>1034</v>
      </c>
    </row>
    <row r="44" spans="1:8" ht="47.25" customHeight="1">
      <c r="A44" s="197"/>
      <c r="B44" s="86" t="s">
        <v>1000</v>
      </c>
      <c r="C44" s="197"/>
      <c r="D44" s="86">
        <v>1955</v>
      </c>
      <c r="E44" s="86">
        <v>216</v>
      </c>
      <c r="F44" s="86">
        <v>71</v>
      </c>
      <c r="G44" s="86">
        <v>1</v>
      </c>
      <c r="H44" s="86" t="s">
        <v>1034</v>
      </c>
    </row>
    <row r="45" spans="1:8" ht="31.5" customHeight="1">
      <c r="A45" s="197"/>
      <c r="B45" s="86" t="s">
        <v>998</v>
      </c>
      <c r="C45" s="197"/>
      <c r="D45" s="86">
        <v>1981</v>
      </c>
      <c r="E45" s="86">
        <v>20213</v>
      </c>
      <c r="F45" s="86">
        <v>12676</v>
      </c>
      <c r="G45" s="86">
        <v>3</v>
      </c>
      <c r="H45" s="86" t="s">
        <v>1034</v>
      </c>
    </row>
    <row r="46" spans="1:8" ht="15.75">
      <c r="A46" s="197"/>
      <c r="B46" s="86" t="s">
        <v>1002</v>
      </c>
      <c r="C46" s="197"/>
      <c r="D46" s="86">
        <v>1996</v>
      </c>
      <c r="E46" s="86">
        <v>33</v>
      </c>
      <c r="F46" s="86">
        <v>16</v>
      </c>
      <c r="G46" s="86">
        <v>1</v>
      </c>
      <c r="H46" s="86" t="s">
        <v>1034</v>
      </c>
    </row>
    <row r="47" spans="1:8" ht="31.5" customHeight="1">
      <c r="A47" s="197"/>
      <c r="B47" s="86" t="s">
        <v>1035</v>
      </c>
      <c r="C47" s="197"/>
      <c r="D47" s="86">
        <v>1982</v>
      </c>
      <c r="E47" s="86">
        <v>10</v>
      </c>
      <c r="F47" s="86" t="s">
        <v>811</v>
      </c>
      <c r="G47" s="86">
        <v>1</v>
      </c>
      <c r="H47" s="86" t="s">
        <v>1034</v>
      </c>
    </row>
    <row r="48" spans="1:8" ht="63" customHeight="1">
      <c r="A48" s="197"/>
      <c r="B48" s="86" t="s">
        <v>1036</v>
      </c>
      <c r="C48" s="197"/>
      <c r="D48" s="86">
        <v>1982</v>
      </c>
      <c r="E48" s="86">
        <v>178</v>
      </c>
      <c r="F48" s="86" t="s">
        <v>811</v>
      </c>
      <c r="G48" s="86">
        <v>1</v>
      </c>
      <c r="H48" s="86" t="s">
        <v>1034</v>
      </c>
    </row>
    <row r="49" spans="1:8" ht="31.5" customHeight="1">
      <c r="A49" s="197"/>
      <c r="B49" s="86" t="s">
        <v>1037</v>
      </c>
      <c r="C49" s="197"/>
      <c r="D49" s="86">
        <v>1953</v>
      </c>
      <c r="E49" s="86">
        <v>79</v>
      </c>
      <c r="F49" s="86" t="s">
        <v>811</v>
      </c>
      <c r="G49" s="86">
        <v>1</v>
      </c>
      <c r="H49" s="86" t="s">
        <v>1038</v>
      </c>
    </row>
    <row r="50" spans="1:8" ht="16.5" thickBot="1">
      <c r="A50" s="198"/>
      <c r="B50" s="91"/>
      <c r="C50" s="198"/>
      <c r="D50" s="96"/>
      <c r="E50" s="96"/>
      <c r="F50" s="96"/>
      <c r="G50" s="96"/>
      <c r="H50" s="96"/>
    </row>
    <row r="51" spans="1:8" ht="15.75">
      <c r="A51" s="196">
        <v>8</v>
      </c>
      <c r="B51" s="86" t="s">
        <v>998</v>
      </c>
      <c r="C51" s="196" t="s">
        <v>1039</v>
      </c>
      <c r="D51" s="87">
        <v>33939</v>
      </c>
      <c r="E51" s="86">
        <v>2397.577</v>
      </c>
      <c r="F51" s="86">
        <v>1768</v>
      </c>
      <c r="G51" s="86">
        <v>2</v>
      </c>
      <c r="H51" s="86">
        <v>3350</v>
      </c>
    </row>
    <row r="52" spans="1:8" ht="15.75">
      <c r="A52" s="197"/>
      <c r="B52" s="86" t="s">
        <v>1040</v>
      </c>
      <c r="C52" s="197"/>
      <c r="D52" s="87">
        <v>29707</v>
      </c>
      <c r="E52" s="86">
        <v>267.21</v>
      </c>
      <c r="F52" s="86">
        <v>23</v>
      </c>
      <c r="G52" s="86">
        <v>1</v>
      </c>
      <c r="H52" s="86">
        <v>26</v>
      </c>
    </row>
    <row r="53" spans="1:8" ht="15.75">
      <c r="A53" s="197"/>
      <c r="B53" s="86" t="s">
        <v>1041</v>
      </c>
      <c r="C53" s="197"/>
      <c r="D53" s="87">
        <v>29921</v>
      </c>
      <c r="E53" s="86">
        <v>87.112</v>
      </c>
      <c r="F53" s="86">
        <v>11</v>
      </c>
      <c r="G53" s="86">
        <v>1</v>
      </c>
      <c r="H53" s="86">
        <v>81</v>
      </c>
    </row>
    <row r="54" spans="1:8" ht="15.75">
      <c r="A54" s="197"/>
      <c r="B54" s="86" t="s">
        <v>1042</v>
      </c>
      <c r="C54" s="197"/>
      <c r="D54" s="87">
        <v>29921</v>
      </c>
      <c r="E54" s="86">
        <v>13.035</v>
      </c>
      <c r="F54" s="86">
        <v>6</v>
      </c>
      <c r="G54" s="86">
        <v>1</v>
      </c>
      <c r="H54" s="86">
        <v>50</v>
      </c>
    </row>
    <row r="55" spans="1:8" ht="15.75">
      <c r="A55" s="197"/>
      <c r="B55" s="86" t="s">
        <v>698</v>
      </c>
      <c r="C55" s="197"/>
      <c r="D55" s="87">
        <v>31777</v>
      </c>
      <c r="E55" s="86">
        <v>658.46</v>
      </c>
      <c r="F55" s="86">
        <v>265</v>
      </c>
      <c r="G55" s="86">
        <v>1</v>
      </c>
      <c r="H55" s="86">
        <v>120</v>
      </c>
    </row>
    <row r="56" spans="1:8" ht="15.75">
      <c r="A56" s="197"/>
      <c r="B56" s="86" t="s">
        <v>1043</v>
      </c>
      <c r="C56" s="197"/>
      <c r="D56" s="87">
        <v>35796</v>
      </c>
      <c r="E56" s="86">
        <v>14.413</v>
      </c>
      <c r="F56" s="86" t="s">
        <v>811</v>
      </c>
      <c r="G56" s="86">
        <v>1</v>
      </c>
      <c r="H56" s="86">
        <v>9</v>
      </c>
    </row>
    <row r="57" spans="1:8" ht="15.75">
      <c r="A57" s="197"/>
      <c r="B57" s="86" t="s">
        <v>1044</v>
      </c>
      <c r="C57" s="197"/>
      <c r="D57" s="87">
        <v>35370</v>
      </c>
      <c r="E57" s="86">
        <v>1.134</v>
      </c>
      <c r="F57" s="86" t="s">
        <v>811</v>
      </c>
      <c r="G57" s="86">
        <v>1</v>
      </c>
      <c r="H57" s="86">
        <v>32</v>
      </c>
    </row>
    <row r="58" spans="1:8" ht="15.75">
      <c r="A58" s="197"/>
      <c r="B58" s="86" t="s">
        <v>695</v>
      </c>
      <c r="C58" s="197"/>
      <c r="D58" s="87">
        <v>33848</v>
      </c>
      <c r="E58" s="86">
        <v>119.879</v>
      </c>
      <c r="F58" s="86" t="s">
        <v>811</v>
      </c>
      <c r="G58" s="86">
        <v>1</v>
      </c>
      <c r="H58" s="86">
        <v>108.3</v>
      </c>
    </row>
    <row r="59" spans="1:8" ht="16.5" thickBot="1">
      <c r="A59" s="198"/>
      <c r="B59" s="91" t="s">
        <v>1002</v>
      </c>
      <c r="C59" s="198"/>
      <c r="D59" s="92">
        <v>39829</v>
      </c>
      <c r="E59" s="91">
        <v>21.056</v>
      </c>
      <c r="F59" s="91">
        <v>21</v>
      </c>
      <c r="G59" s="91">
        <v>1</v>
      </c>
      <c r="H59" s="91">
        <v>18.09</v>
      </c>
    </row>
    <row r="60" spans="1:8" ht="31.5">
      <c r="A60" s="196">
        <v>9</v>
      </c>
      <c r="B60" s="86" t="s">
        <v>1045</v>
      </c>
      <c r="C60" s="196" t="s">
        <v>1046</v>
      </c>
      <c r="D60" s="86">
        <v>1989</v>
      </c>
      <c r="E60" s="86">
        <v>920.6</v>
      </c>
      <c r="F60" s="86">
        <v>230</v>
      </c>
      <c r="G60" s="86">
        <v>1</v>
      </c>
      <c r="H60" s="86" t="s">
        <v>1047</v>
      </c>
    </row>
    <row r="61" spans="1:8" ht="31.5">
      <c r="A61" s="197"/>
      <c r="B61" s="86" t="s">
        <v>1000</v>
      </c>
      <c r="C61" s="197"/>
      <c r="D61" s="86">
        <v>1989</v>
      </c>
      <c r="E61" s="86">
        <v>604.6</v>
      </c>
      <c r="F61" s="86">
        <v>160.4</v>
      </c>
      <c r="G61" s="86">
        <v>1</v>
      </c>
      <c r="H61" s="86" t="s">
        <v>1047</v>
      </c>
    </row>
    <row r="62" spans="1:8" ht="31.5">
      <c r="A62" s="197"/>
      <c r="B62" s="86" t="s">
        <v>1048</v>
      </c>
      <c r="C62" s="197"/>
      <c r="D62" s="86">
        <v>1966</v>
      </c>
      <c r="E62" s="86">
        <v>162.2</v>
      </c>
      <c r="F62" s="86" t="s">
        <v>811</v>
      </c>
      <c r="G62" s="86">
        <v>1</v>
      </c>
      <c r="H62" s="86" t="s">
        <v>1047</v>
      </c>
    </row>
    <row r="63" spans="1:8" ht="15.75">
      <c r="A63" s="197"/>
      <c r="B63" s="86" t="s">
        <v>1049</v>
      </c>
      <c r="C63" s="197"/>
      <c r="D63" s="86">
        <v>1960</v>
      </c>
      <c r="E63" s="86">
        <v>1221.6</v>
      </c>
      <c r="F63" s="86" t="s">
        <v>811</v>
      </c>
      <c r="G63" s="86">
        <v>1</v>
      </c>
      <c r="H63" s="86"/>
    </row>
    <row r="64" spans="1:8" ht="15.75">
      <c r="A64" s="197"/>
      <c r="B64" s="86" t="s">
        <v>1050</v>
      </c>
      <c r="C64" s="197"/>
      <c r="D64" s="86">
        <v>1965</v>
      </c>
      <c r="E64" s="86">
        <v>1041.7</v>
      </c>
      <c r="F64" s="86" t="s">
        <v>811</v>
      </c>
      <c r="G64" s="86">
        <v>1</v>
      </c>
      <c r="H64" s="86"/>
    </row>
    <row r="65" spans="1:8" ht="15.75">
      <c r="A65" s="197"/>
      <c r="B65" s="86" t="s">
        <v>1051</v>
      </c>
      <c r="C65" s="197"/>
      <c r="D65" s="86">
        <v>1960</v>
      </c>
      <c r="E65" s="86">
        <v>114.5</v>
      </c>
      <c r="F65" s="86" t="s">
        <v>811</v>
      </c>
      <c r="G65" s="86">
        <v>1</v>
      </c>
      <c r="H65" s="86">
        <v>217.7</v>
      </c>
    </row>
    <row r="66" spans="1:8" ht="15.75">
      <c r="A66" s="197"/>
      <c r="B66" s="86" t="s">
        <v>347</v>
      </c>
      <c r="C66" s="197"/>
      <c r="D66" s="86">
        <v>1991</v>
      </c>
      <c r="E66" s="86">
        <v>2269.5</v>
      </c>
      <c r="F66" s="86">
        <v>764.4</v>
      </c>
      <c r="G66" s="86">
        <v>1</v>
      </c>
      <c r="H66" s="86">
        <v>169.9</v>
      </c>
    </row>
    <row r="67" spans="1:8" ht="15.75">
      <c r="A67" s="197"/>
      <c r="B67" s="86" t="s">
        <v>1052</v>
      </c>
      <c r="C67" s="197"/>
      <c r="D67" s="86">
        <v>1991</v>
      </c>
      <c r="E67" s="86">
        <v>11631.6</v>
      </c>
      <c r="F67" s="86">
        <v>5407.2</v>
      </c>
      <c r="G67" s="86">
        <v>2</v>
      </c>
      <c r="H67" s="86">
        <v>2309.2</v>
      </c>
    </row>
    <row r="68" spans="1:8" ht="15.75">
      <c r="A68" s="197"/>
      <c r="B68" s="86" t="s">
        <v>1053</v>
      </c>
      <c r="C68" s="197"/>
      <c r="D68" s="86">
        <v>1979</v>
      </c>
      <c r="E68" s="86">
        <v>368.3</v>
      </c>
      <c r="F68" s="86" t="s">
        <v>811</v>
      </c>
      <c r="G68" s="86">
        <v>1</v>
      </c>
      <c r="H68" s="86"/>
    </row>
    <row r="69" spans="1:8" ht="15.75">
      <c r="A69" s="197"/>
      <c r="B69" s="86" t="s">
        <v>1054</v>
      </c>
      <c r="C69" s="197"/>
      <c r="D69" s="86">
        <v>1960</v>
      </c>
      <c r="E69" s="86">
        <v>30</v>
      </c>
      <c r="F69" s="86" t="s">
        <v>811</v>
      </c>
      <c r="G69" s="86">
        <v>1</v>
      </c>
      <c r="H69" s="86"/>
    </row>
    <row r="70" spans="1:8" ht="15.75">
      <c r="A70" s="197"/>
      <c r="B70" s="86" t="s">
        <v>1055</v>
      </c>
      <c r="C70" s="197"/>
      <c r="D70" s="86">
        <v>1960</v>
      </c>
      <c r="E70" s="86">
        <v>42.3</v>
      </c>
      <c r="F70" s="86" t="s">
        <v>811</v>
      </c>
      <c r="G70" s="86">
        <v>1</v>
      </c>
      <c r="H70" s="86"/>
    </row>
    <row r="71" spans="1:8" ht="15.75">
      <c r="A71" s="197"/>
      <c r="B71" s="86" t="s">
        <v>373</v>
      </c>
      <c r="C71" s="197"/>
      <c r="D71" s="86">
        <v>1991</v>
      </c>
      <c r="E71" s="86">
        <v>210.2</v>
      </c>
      <c r="F71" s="86">
        <v>16</v>
      </c>
      <c r="G71" s="86"/>
      <c r="H71" s="86"/>
    </row>
    <row r="72" spans="1:8" ht="15.75">
      <c r="A72" s="197"/>
      <c r="B72" s="86" t="s">
        <v>382</v>
      </c>
      <c r="C72" s="197"/>
      <c r="D72" s="86">
        <v>1991</v>
      </c>
      <c r="E72" s="86">
        <v>342.4</v>
      </c>
      <c r="F72" s="86" t="s">
        <v>811</v>
      </c>
      <c r="G72" s="86"/>
      <c r="H72" s="86"/>
    </row>
    <row r="73" spans="1:8" ht="15.75">
      <c r="A73" s="197"/>
      <c r="B73" s="86" t="s">
        <v>111</v>
      </c>
      <c r="C73" s="197"/>
      <c r="D73" s="86">
        <v>1991</v>
      </c>
      <c r="E73" s="86">
        <v>98.5</v>
      </c>
      <c r="F73" s="86">
        <v>27.4</v>
      </c>
      <c r="G73" s="86"/>
      <c r="H73" s="86"/>
    </row>
    <row r="74" spans="1:8" ht="15.75">
      <c r="A74" s="197"/>
      <c r="B74" s="86" t="s">
        <v>1056</v>
      </c>
      <c r="C74" s="197"/>
      <c r="D74" s="86">
        <v>1991</v>
      </c>
      <c r="E74" s="86">
        <v>609.6</v>
      </c>
      <c r="F74" s="86" t="s">
        <v>811</v>
      </c>
      <c r="G74" s="86"/>
      <c r="H74" s="86"/>
    </row>
    <row r="75" spans="1:8" ht="15.75">
      <c r="A75" s="197"/>
      <c r="B75" s="86" t="s">
        <v>1057</v>
      </c>
      <c r="C75" s="197"/>
      <c r="D75" s="86">
        <v>1991</v>
      </c>
      <c r="E75" s="86">
        <v>131.7</v>
      </c>
      <c r="F75" s="86">
        <v>27</v>
      </c>
      <c r="G75" s="86"/>
      <c r="H75" s="86"/>
    </row>
    <row r="76" spans="1:8" ht="15.75">
      <c r="A76" s="197"/>
      <c r="B76" s="86" t="s">
        <v>1058</v>
      </c>
      <c r="C76" s="197"/>
      <c r="D76" s="86">
        <v>1991</v>
      </c>
      <c r="E76" s="86">
        <v>754.8</v>
      </c>
      <c r="F76" s="86">
        <v>151.5</v>
      </c>
      <c r="G76" s="86"/>
      <c r="H76" s="86"/>
    </row>
    <row r="77" spans="1:8" ht="15.75">
      <c r="A77" s="197"/>
      <c r="B77" s="86" t="s">
        <v>1059</v>
      </c>
      <c r="C77" s="197"/>
      <c r="D77" s="86">
        <v>1991</v>
      </c>
      <c r="E77" s="86">
        <v>1149.9</v>
      </c>
      <c r="F77" s="86">
        <v>235.8</v>
      </c>
      <c r="G77" s="86"/>
      <c r="H77" s="86"/>
    </row>
    <row r="78" spans="1:8" ht="15.75">
      <c r="A78" s="197"/>
      <c r="B78" s="86" t="s">
        <v>1060</v>
      </c>
      <c r="C78" s="197"/>
      <c r="D78" s="86">
        <v>1991</v>
      </c>
      <c r="E78" s="86">
        <v>934.6</v>
      </c>
      <c r="F78" s="86">
        <v>171.6</v>
      </c>
      <c r="G78" s="86"/>
      <c r="H78" s="86"/>
    </row>
    <row r="79" spans="1:8" ht="15.75">
      <c r="A79" s="197"/>
      <c r="B79" s="86" t="s">
        <v>1061</v>
      </c>
      <c r="C79" s="197"/>
      <c r="D79" s="86">
        <v>1991</v>
      </c>
      <c r="E79" s="86">
        <v>1190.5</v>
      </c>
      <c r="F79" s="86">
        <v>244.1</v>
      </c>
      <c r="G79" s="86"/>
      <c r="H79" s="86"/>
    </row>
    <row r="80" spans="1:8" ht="15.75">
      <c r="A80" s="197"/>
      <c r="B80" s="86" t="s">
        <v>1062</v>
      </c>
      <c r="C80" s="197"/>
      <c r="D80" s="86">
        <v>1991</v>
      </c>
      <c r="E80" s="86">
        <v>618</v>
      </c>
      <c r="F80" s="86" t="s">
        <v>811</v>
      </c>
      <c r="G80" s="86"/>
      <c r="H80" s="86"/>
    </row>
    <row r="81" spans="1:8" ht="15.75">
      <c r="A81" s="197"/>
      <c r="B81" s="86" t="s">
        <v>1005</v>
      </c>
      <c r="C81" s="197"/>
      <c r="D81" s="86">
        <v>1991</v>
      </c>
      <c r="E81" s="86">
        <v>462.1</v>
      </c>
      <c r="F81" s="86" t="s">
        <v>811</v>
      </c>
      <c r="G81" s="86"/>
      <c r="H81" s="86"/>
    </row>
    <row r="82" spans="1:8" ht="15.75">
      <c r="A82" s="197"/>
      <c r="B82" s="86" t="s">
        <v>1002</v>
      </c>
      <c r="C82" s="197"/>
      <c r="D82" s="86">
        <v>1991</v>
      </c>
      <c r="E82" s="86">
        <v>165.4</v>
      </c>
      <c r="F82" s="86">
        <v>33.9</v>
      </c>
      <c r="G82" s="86"/>
      <c r="H82" s="86"/>
    </row>
    <row r="83" spans="1:8" ht="15.75">
      <c r="A83" s="197"/>
      <c r="B83" s="86" t="s">
        <v>695</v>
      </c>
      <c r="C83" s="197"/>
      <c r="D83" s="86">
        <v>1991</v>
      </c>
      <c r="E83" s="86">
        <v>1722.4</v>
      </c>
      <c r="F83" s="86" t="s">
        <v>811</v>
      </c>
      <c r="G83" s="86">
        <v>1</v>
      </c>
      <c r="H83" s="86">
        <v>112</v>
      </c>
    </row>
    <row r="84" spans="1:8" ht="16.5" thickBot="1">
      <c r="A84" s="198"/>
      <c r="B84" s="91"/>
      <c r="C84" s="198"/>
      <c r="D84" s="91"/>
      <c r="E84" s="96"/>
      <c r="F84" s="96"/>
      <c r="G84" s="96"/>
      <c r="H84" s="91"/>
    </row>
    <row r="85" spans="1:8" ht="15.75">
      <c r="A85" s="196">
        <v>10</v>
      </c>
      <c r="B85" s="86" t="s">
        <v>998</v>
      </c>
      <c r="C85" s="196" t="s">
        <v>1063</v>
      </c>
      <c r="D85" s="87">
        <v>35431</v>
      </c>
      <c r="E85" s="86">
        <v>10608505.1</v>
      </c>
      <c r="F85" s="86">
        <v>6579134.77</v>
      </c>
      <c r="G85" s="86">
        <v>2</v>
      </c>
      <c r="H85" s="86">
        <v>1242.7</v>
      </c>
    </row>
    <row r="86" spans="1:8" ht="15.75">
      <c r="A86" s="197"/>
      <c r="B86" s="86" t="s">
        <v>1064</v>
      </c>
      <c r="C86" s="197"/>
      <c r="D86" s="87">
        <v>30926</v>
      </c>
      <c r="E86" s="86">
        <v>350336</v>
      </c>
      <c r="F86" s="86" t="s">
        <v>811</v>
      </c>
      <c r="G86" s="86">
        <v>1</v>
      </c>
      <c r="H86" s="86">
        <v>106</v>
      </c>
    </row>
    <row r="87" spans="1:8" ht="15.75">
      <c r="A87" s="197"/>
      <c r="B87" s="86" t="s">
        <v>995</v>
      </c>
      <c r="C87" s="197"/>
      <c r="D87" s="87">
        <v>29007</v>
      </c>
      <c r="E87" s="86">
        <v>74444.5</v>
      </c>
      <c r="F87" s="86" t="s">
        <v>811</v>
      </c>
      <c r="G87" s="86">
        <v>1</v>
      </c>
      <c r="H87" s="86">
        <v>36</v>
      </c>
    </row>
    <row r="88" spans="1:8" ht="15.75">
      <c r="A88" s="197"/>
      <c r="B88" s="86" t="s">
        <v>1065</v>
      </c>
      <c r="C88" s="197"/>
      <c r="D88" s="87">
        <v>33239</v>
      </c>
      <c r="E88" s="86">
        <v>2786769.44</v>
      </c>
      <c r="F88" s="86">
        <v>726367.13</v>
      </c>
      <c r="G88" s="86">
        <v>1</v>
      </c>
      <c r="H88" s="86">
        <v>488.9</v>
      </c>
    </row>
    <row r="89" spans="1:8" ht="15.75">
      <c r="A89" s="197"/>
      <c r="B89" s="86" t="s">
        <v>698</v>
      </c>
      <c r="C89" s="197"/>
      <c r="D89" s="87">
        <v>33239</v>
      </c>
      <c r="E89" s="86">
        <v>464557.34</v>
      </c>
      <c r="F89" s="86">
        <v>51017.03</v>
      </c>
      <c r="G89" s="86">
        <v>1</v>
      </c>
      <c r="H89" s="86">
        <v>210.4</v>
      </c>
    </row>
    <row r="90" spans="1:8" ht="16.5" thickBot="1">
      <c r="A90" s="198"/>
      <c r="B90" s="91" t="s">
        <v>1066</v>
      </c>
      <c r="C90" s="198"/>
      <c r="D90" s="92">
        <v>37622</v>
      </c>
      <c r="E90" s="91">
        <v>70501.73</v>
      </c>
      <c r="F90" s="91">
        <v>41007.86</v>
      </c>
      <c r="G90" s="91">
        <v>1</v>
      </c>
      <c r="H90" s="91">
        <v>41.4</v>
      </c>
    </row>
    <row r="91" spans="1:8" ht="15.75">
      <c r="A91" s="196">
        <v>11</v>
      </c>
      <c r="B91" s="86" t="s">
        <v>1067</v>
      </c>
      <c r="C91" s="196" t="s">
        <v>1068</v>
      </c>
      <c r="D91" s="86">
        <v>1955</v>
      </c>
      <c r="E91" s="86">
        <v>881</v>
      </c>
      <c r="F91" s="86" t="s">
        <v>811</v>
      </c>
      <c r="G91" s="86">
        <v>1</v>
      </c>
      <c r="H91" s="86">
        <v>145</v>
      </c>
    </row>
    <row r="92" spans="1:8" ht="15.75">
      <c r="A92" s="197"/>
      <c r="B92" s="86" t="s">
        <v>1069</v>
      </c>
      <c r="C92" s="197"/>
      <c r="D92" s="86">
        <v>1975</v>
      </c>
      <c r="E92" s="86">
        <v>553</v>
      </c>
      <c r="F92" s="86" t="s">
        <v>811</v>
      </c>
      <c r="G92" s="86">
        <v>1</v>
      </c>
      <c r="H92" s="86">
        <v>150</v>
      </c>
    </row>
    <row r="93" spans="1:8" ht="15.75">
      <c r="A93" s="197"/>
      <c r="B93" s="86" t="s">
        <v>1070</v>
      </c>
      <c r="C93" s="197"/>
      <c r="D93" s="86">
        <v>1980</v>
      </c>
      <c r="E93" s="86">
        <v>213</v>
      </c>
      <c r="F93" s="86">
        <v>4</v>
      </c>
      <c r="G93" s="86">
        <v>1</v>
      </c>
      <c r="H93" s="86">
        <v>74</v>
      </c>
    </row>
    <row r="94" spans="1:8" ht="15.75">
      <c r="A94" s="197"/>
      <c r="B94" s="86" t="s">
        <v>1070</v>
      </c>
      <c r="C94" s="197"/>
      <c r="D94" s="86">
        <v>1980</v>
      </c>
      <c r="E94" s="86">
        <v>392</v>
      </c>
      <c r="F94" s="86" t="s">
        <v>811</v>
      </c>
      <c r="G94" s="86">
        <v>1</v>
      </c>
      <c r="H94" s="86">
        <v>75</v>
      </c>
    </row>
    <row r="95" spans="1:8" ht="15.75">
      <c r="A95" s="197"/>
      <c r="B95" s="86" t="s">
        <v>436</v>
      </c>
      <c r="C95" s="197"/>
      <c r="D95" s="86">
        <v>1956</v>
      </c>
      <c r="E95" s="86">
        <v>24</v>
      </c>
      <c r="F95" s="86" t="s">
        <v>811</v>
      </c>
      <c r="G95" s="86">
        <v>1</v>
      </c>
      <c r="H95" s="86">
        <v>30</v>
      </c>
    </row>
    <row r="96" spans="1:8" ht="15.75">
      <c r="A96" s="197"/>
      <c r="B96" s="86" t="s">
        <v>1071</v>
      </c>
      <c r="C96" s="197"/>
      <c r="D96" s="86">
        <v>1956</v>
      </c>
      <c r="E96" s="86">
        <v>269</v>
      </c>
      <c r="F96" s="86">
        <v>31</v>
      </c>
      <c r="G96" s="86">
        <v>1</v>
      </c>
      <c r="H96" s="86">
        <v>70</v>
      </c>
    </row>
    <row r="97" spans="1:8" ht="15.75">
      <c r="A97" s="197"/>
      <c r="B97" s="86" t="s">
        <v>1000</v>
      </c>
      <c r="C97" s="197"/>
      <c r="D97" s="86">
        <v>1960</v>
      </c>
      <c r="E97" s="86">
        <v>1440</v>
      </c>
      <c r="F97" s="86">
        <v>13</v>
      </c>
      <c r="G97" s="86">
        <v>1</v>
      </c>
      <c r="H97" s="86">
        <v>215</v>
      </c>
    </row>
    <row r="98" spans="1:8" ht="15.75">
      <c r="A98" s="197"/>
      <c r="B98" s="86" t="s">
        <v>347</v>
      </c>
      <c r="C98" s="197"/>
      <c r="D98" s="86">
        <v>1984</v>
      </c>
      <c r="E98" s="86">
        <v>269</v>
      </c>
      <c r="F98" s="86">
        <v>185</v>
      </c>
      <c r="G98" s="86">
        <v>1</v>
      </c>
      <c r="H98" s="86">
        <v>106</v>
      </c>
    </row>
    <row r="99" spans="1:8" ht="15.75">
      <c r="A99" s="197"/>
      <c r="B99" s="86" t="s">
        <v>998</v>
      </c>
      <c r="C99" s="197"/>
      <c r="D99" s="86">
        <v>1975</v>
      </c>
      <c r="E99" s="86">
        <v>8901</v>
      </c>
      <c r="F99" s="86">
        <v>5886</v>
      </c>
      <c r="G99" s="86">
        <v>2</v>
      </c>
      <c r="H99" s="86">
        <v>2835</v>
      </c>
    </row>
    <row r="100" spans="1:8" ht="16.5" thickBot="1">
      <c r="A100" s="198"/>
      <c r="B100" s="91" t="s">
        <v>239</v>
      </c>
      <c r="C100" s="198"/>
      <c r="D100" s="91">
        <v>1975</v>
      </c>
      <c r="E100" s="91">
        <v>918</v>
      </c>
      <c r="F100" s="91">
        <v>607</v>
      </c>
      <c r="G100" s="91">
        <v>1</v>
      </c>
      <c r="H100" s="91">
        <v>221</v>
      </c>
    </row>
    <row r="101" spans="1:8" ht="31.5">
      <c r="A101" s="196">
        <v>12</v>
      </c>
      <c r="B101" s="99" t="s">
        <v>1072</v>
      </c>
      <c r="C101" s="196" t="s">
        <v>1073</v>
      </c>
      <c r="D101" s="86">
        <v>1989</v>
      </c>
      <c r="E101" s="86">
        <v>706.6</v>
      </c>
      <c r="F101" s="86"/>
      <c r="G101" s="86">
        <v>1</v>
      </c>
      <c r="H101" s="86">
        <v>77</v>
      </c>
    </row>
    <row r="102" spans="1:8" ht="15.75">
      <c r="A102" s="197"/>
      <c r="B102" s="99" t="s">
        <v>1074</v>
      </c>
      <c r="C102" s="197"/>
      <c r="D102" s="86"/>
      <c r="E102" s="86"/>
      <c r="F102" s="86"/>
      <c r="G102" s="86"/>
      <c r="H102" s="86"/>
    </row>
    <row r="103" spans="1:8" ht="15.75">
      <c r="A103" s="197"/>
      <c r="B103" s="99" t="s">
        <v>1075</v>
      </c>
      <c r="C103" s="197"/>
      <c r="D103" s="86">
        <v>1981</v>
      </c>
      <c r="E103" s="86">
        <v>17.7</v>
      </c>
      <c r="F103" s="86"/>
      <c r="G103" s="86">
        <v>1</v>
      </c>
      <c r="H103" s="86">
        <v>20</v>
      </c>
    </row>
    <row r="104" spans="1:8" ht="31.5">
      <c r="A104" s="197"/>
      <c r="B104" s="99" t="s">
        <v>1076</v>
      </c>
      <c r="C104" s="197"/>
      <c r="D104" s="86">
        <v>1982</v>
      </c>
      <c r="E104" s="86">
        <v>37.9</v>
      </c>
      <c r="F104" s="86"/>
      <c r="G104" s="86">
        <v>1</v>
      </c>
      <c r="H104" s="86">
        <v>9</v>
      </c>
    </row>
    <row r="105" spans="1:8" ht="15.75">
      <c r="A105" s="197"/>
      <c r="B105" s="99" t="s">
        <v>687</v>
      </c>
      <c r="C105" s="197"/>
      <c r="D105" s="86">
        <v>1983</v>
      </c>
      <c r="E105" s="86">
        <v>337.2</v>
      </c>
      <c r="F105" s="86">
        <v>105</v>
      </c>
      <c r="G105" s="86">
        <v>1</v>
      </c>
      <c r="H105" s="86">
        <v>80</v>
      </c>
    </row>
    <row r="106" spans="1:8" ht="15.75">
      <c r="A106" s="197"/>
      <c r="B106" s="99" t="s">
        <v>998</v>
      </c>
      <c r="C106" s="197"/>
      <c r="D106" s="86"/>
      <c r="E106" s="86"/>
      <c r="F106" s="86"/>
      <c r="G106" s="86"/>
      <c r="H106" s="86"/>
    </row>
    <row r="107" spans="1:8" ht="15.75">
      <c r="A107" s="197"/>
      <c r="B107" s="95"/>
      <c r="C107" s="197"/>
      <c r="D107" s="86">
        <v>1999</v>
      </c>
      <c r="E107" s="86">
        <v>2347.6</v>
      </c>
      <c r="F107" s="86">
        <v>145.8</v>
      </c>
      <c r="G107" s="86">
        <v>1</v>
      </c>
      <c r="H107" s="86">
        <v>144</v>
      </c>
    </row>
    <row r="108" spans="1:8" ht="16.5" thickBot="1">
      <c r="A108" s="198"/>
      <c r="B108" s="96"/>
      <c r="C108" s="198"/>
      <c r="D108" s="91">
        <v>2001</v>
      </c>
      <c r="E108" s="91">
        <v>20394.4</v>
      </c>
      <c r="F108" s="91">
        <v>15502.9</v>
      </c>
      <c r="G108" s="91">
        <v>2</v>
      </c>
      <c r="H108" s="91">
        <v>2625</v>
      </c>
    </row>
    <row r="109" spans="1:8" ht="31.5">
      <c r="A109" s="196">
        <v>13</v>
      </c>
      <c r="B109" s="99" t="s">
        <v>239</v>
      </c>
      <c r="C109" s="86" t="s">
        <v>1077</v>
      </c>
      <c r="D109" s="87">
        <v>28004</v>
      </c>
      <c r="E109" s="86">
        <v>3339.44</v>
      </c>
      <c r="F109" s="86"/>
      <c r="G109" s="86">
        <v>1</v>
      </c>
      <c r="H109" s="196"/>
    </row>
    <row r="110" spans="1:8" ht="15.75">
      <c r="A110" s="197"/>
      <c r="B110" s="99" t="s">
        <v>998</v>
      </c>
      <c r="C110" s="86"/>
      <c r="D110" s="87">
        <v>29830</v>
      </c>
      <c r="E110" s="86">
        <v>14372841</v>
      </c>
      <c r="F110" s="86"/>
      <c r="G110" s="86">
        <v>3</v>
      </c>
      <c r="H110" s="197"/>
    </row>
    <row r="111" spans="1:8" ht="15.75">
      <c r="A111" s="197"/>
      <c r="B111" s="99" t="s">
        <v>347</v>
      </c>
      <c r="C111" s="86"/>
      <c r="D111" s="87">
        <v>30225</v>
      </c>
      <c r="E111" s="86">
        <v>14217759.9</v>
      </c>
      <c r="F111" s="86"/>
      <c r="G111" s="86">
        <v>1</v>
      </c>
      <c r="H111" s="197"/>
    </row>
    <row r="112" spans="1:8" ht="15.75">
      <c r="A112" s="197"/>
      <c r="B112" s="99" t="s">
        <v>1078</v>
      </c>
      <c r="C112" s="86" t="s">
        <v>1079</v>
      </c>
      <c r="D112" s="87">
        <v>28369</v>
      </c>
      <c r="E112" s="86">
        <v>8793.07</v>
      </c>
      <c r="F112" s="86"/>
      <c r="G112" s="86">
        <v>1</v>
      </c>
      <c r="H112" s="197"/>
    </row>
    <row r="113" spans="1:8" ht="15.75">
      <c r="A113" s="197"/>
      <c r="B113" s="99" t="s">
        <v>1002</v>
      </c>
      <c r="C113" s="86" t="s">
        <v>1079</v>
      </c>
      <c r="D113" s="87">
        <v>27273</v>
      </c>
      <c r="E113" s="86">
        <v>8951.93</v>
      </c>
      <c r="F113" s="86"/>
      <c r="G113" s="86">
        <v>1</v>
      </c>
      <c r="H113" s="197"/>
    </row>
    <row r="114" spans="1:8" ht="15.75">
      <c r="A114" s="197"/>
      <c r="B114" s="99" t="s">
        <v>1080</v>
      </c>
      <c r="C114" s="86" t="s">
        <v>1081</v>
      </c>
      <c r="D114" s="87">
        <v>36770</v>
      </c>
      <c r="E114" s="86">
        <v>1883437.4</v>
      </c>
      <c r="F114" s="86">
        <v>1200042.66</v>
      </c>
      <c r="G114" s="86">
        <v>1</v>
      </c>
      <c r="H114" s="197"/>
    </row>
    <row r="115" spans="1:8" ht="15.75">
      <c r="A115" s="197"/>
      <c r="B115" s="99" t="s">
        <v>1082</v>
      </c>
      <c r="C115" s="86"/>
      <c r="D115" s="87">
        <v>36770</v>
      </c>
      <c r="E115" s="86">
        <v>18546.06</v>
      </c>
      <c r="F115" s="95"/>
      <c r="G115" s="86">
        <v>1</v>
      </c>
      <c r="H115" s="197"/>
    </row>
    <row r="116" spans="1:8" ht="31.5">
      <c r="A116" s="197"/>
      <c r="B116" s="99" t="s">
        <v>1083</v>
      </c>
      <c r="C116" s="86" t="s">
        <v>1081</v>
      </c>
      <c r="D116" s="87">
        <v>24838</v>
      </c>
      <c r="E116" s="86">
        <v>120740.36</v>
      </c>
      <c r="F116" s="95"/>
      <c r="G116" s="86">
        <v>1</v>
      </c>
      <c r="H116" s="197"/>
    </row>
    <row r="117" spans="1:8" ht="15.75">
      <c r="A117" s="197"/>
      <c r="B117" s="99" t="s">
        <v>1084</v>
      </c>
      <c r="C117" s="86" t="s">
        <v>1081</v>
      </c>
      <c r="D117" s="86"/>
      <c r="E117" s="86"/>
      <c r="F117" s="95"/>
      <c r="G117" s="86"/>
      <c r="H117" s="197"/>
    </row>
    <row r="118" spans="1:8" ht="15.75">
      <c r="A118" s="197"/>
      <c r="B118" s="99" t="s">
        <v>1085</v>
      </c>
      <c r="C118" s="86" t="s">
        <v>1081</v>
      </c>
      <c r="D118" s="87">
        <v>24473</v>
      </c>
      <c r="E118" s="86">
        <v>1111580.8</v>
      </c>
      <c r="F118" s="95"/>
      <c r="G118" s="86">
        <v>1</v>
      </c>
      <c r="H118" s="197"/>
    </row>
    <row r="119" spans="1:8" ht="15.75">
      <c r="A119" s="197"/>
      <c r="B119" s="99" t="s">
        <v>1086</v>
      </c>
      <c r="C119" s="86" t="s">
        <v>1081</v>
      </c>
      <c r="D119" s="87">
        <v>24473</v>
      </c>
      <c r="E119" s="86">
        <v>260055.51</v>
      </c>
      <c r="F119" s="95"/>
      <c r="G119" s="86">
        <v>1</v>
      </c>
      <c r="H119" s="197"/>
    </row>
    <row r="120" spans="1:8" ht="15.75">
      <c r="A120" s="197"/>
      <c r="B120" s="99" t="s">
        <v>146</v>
      </c>
      <c r="C120" s="86" t="s">
        <v>1081</v>
      </c>
      <c r="D120" s="87">
        <v>24473</v>
      </c>
      <c r="E120" s="86">
        <v>775525.79</v>
      </c>
      <c r="F120" s="95"/>
      <c r="G120" s="86">
        <v>1</v>
      </c>
      <c r="H120" s="197"/>
    </row>
    <row r="121" spans="1:8" ht="15.75">
      <c r="A121" s="197"/>
      <c r="B121" s="99" t="s">
        <v>1087</v>
      </c>
      <c r="C121" s="86" t="s">
        <v>1081</v>
      </c>
      <c r="D121" s="87">
        <v>23743</v>
      </c>
      <c r="E121" s="86">
        <v>31373.16</v>
      </c>
      <c r="F121" s="95"/>
      <c r="G121" s="86">
        <v>1</v>
      </c>
      <c r="H121" s="197"/>
    </row>
    <row r="122" spans="1:8" ht="15.75">
      <c r="A122" s="197"/>
      <c r="B122" s="99" t="s">
        <v>1088</v>
      </c>
      <c r="C122" s="86" t="s">
        <v>1081</v>
      </c>
      <c r="D122" s="87">
        <v>24108</v>
      </c>
      <c r="E122" s="86">
        <v>2585285.95</v>
      </c>
      <c r="F122" s="95"/>
      <c r="G122" s="86">
        <v>1</v>
      </c>
      <c r="H122" s="197"/>
    </row>
    <row r="123" spans="1:8" ht="15.75">
      <c r="A123" s="197"/>
      <c r="B123" s="99" t="s">
        <v>1002</v>
      </c>
      <c r="C123" s="86" t="s">
        <v>1081</v>
      </c>
      <c r="D123" s="87">
        <v>24473</v>
      </c>
      <c r="E123" s="86">
        <v>36728.77</v>
      </c>
      <c r="F123" s="95"/>
      <c r="G123" s="86">
        <v>1</v>
      </c>
      <c r="H123" s="197"/>
    </row>
    <row r="124" spans="1:8" ht="15.75">
      <c r="A124" s="197"/>
      <c r="B124" s="99" t="s">
        <v>1002</v>
      </c>
      <c r="C124" s="95"/>
      <c r="D124" s="87">
        <v>24838</v>
      </c>
      <c r="E124" s="86">
        <v>13087.36</v>
      </c>
      <c r="F124" s="95"/>
      <c r="G124" s="86">
        <v>1</v>
      </c>
      <c r="H124" s="197"/>
    </row>
    <row r="125" spans="1:8" ht="15.75">
      <c r="A125" s="197"/>
      <c r="B125" s="99"/>
      <c r="C125" s="95"/>
      <c r="D125" s="87">
        <v>25082</v>
      </c>
      <c r="E125" s="86">
        <v>10554.05</v>
      </c>
      <c r="F125" s="95"/>
      <c r="G125" s="86">
        <v>1</v>
      </c>
      <c r="H125" s="197"/>
    </row>
    <row r="126" spans="1:8" ht="16.5" thickBot="1">
      <c r="A126" s="198"/>
      <c r="B126" s="96"/>
      <c r="C126" s="96"/>
      <c r="D126" s="96"/>
      <c r="E126" s="96"/>
      <c r="F126" s="96"/>
      <c r="G126" s="91"/>
      <c r="H126" s="198"/>
    </row>
    <row r="127" spans="1:8" ht="15.75">
      <c r="A127" s="196">
        <v>14</v>
      </c>
      <c r="B127" s="99" t="s">
        <v>1089</v>
      </c>
      <c r="C127" s="196" t="s">
        <v>1090</v>
      </c>
      <c r="D127" s="87">
        <v>32509</v>
      </c>
      <c r="E127" s="86">
        <v>8634559.8</v>
      </c>
      <c r="F127" s="86">
        <v>5223722.7</v>
      </c>
      <c r="G127" s="86">
        <v>2</v>
      </c>
      <c r="H127" s="86">
        <v>601.4</v>
      </c>
    </row>
    <row r="128" spans="1:8" ht="15.75">
      <c r="A128" s="197"/>
      <c r="B128" s="99" t="s">
        <v>1091</v>
      </c>
      <c r="C128" s="197"/>
      <c r="D128" s="87">
        <v>26299</v>
      </c>
      <c r="E128" s="86">
        <v>6501429.9</v>
      </c>
      <c r="F128" s="86">
        <v>1766173.1</v>
      </c>
      <c r="G128" s="86">
        <v>1</v>
      </c>
      <c r="H128" s="86">
        <v>1139.8</v>
      </c>
    </row>
    <row r="129" spans="1:8" ht="15.75">
      <c r="A129" s="197"/>
      <c r="B129" s="99" t="s">
        <v>433</v>
      </c>
      <c r="C129" s="197"/>
      <c r="D129" s="87">
        <v>28491</v>
      </c>
      <c r="E129" s="86">
        <v>337736.4</v>
      </c>
      <c r="F129" s="86">
        <v>131315.7</v>
      </c>
      <c r="G129" s="86">
        <v>1</v>
      </c>
      <c r="H129" s="86">
        <v>112</v>
      </c>
    </row>
    <row r="130" spans="1:8" ht="15.75">
      <c r="A130" s="197"/>
      <c r="B130" s="99" t="s">
        <v>404</v>
      </c>
      <c r="C130" s="197"/>
      <c r="D130" s="87">
        <v>32874</v>
      </c>
      <c r="E130" s="86">
        <v>21108.1</v>
      </c>
      <c r="F130" s="86" t="s">
        <v>811</v>
      </c>
      <c r="G130" s="86">
        <v>1</v>
      </c>
      <c r="H130" s="86">
        <v>52</v>
      </c>
    </row>
    <row r="131" spans="1:8" ht="16.5" thickBot="1">
      <c r="A131" s="198"/>
      <c r="B131" s="100" t="s">
        <v>695</v>
      </c>
      <c r="C131" s="198"/>
      <c r="D131" s="92">
        <v>32509</v>
      </c>
      <c r="E131" s="91">
        <v>607926.8</v>
      </c>
      <c r="F131" s="91">
        <v>224780.5</v>
      </c>
      <c r="G131" s="91">
        <v>1</v>
      </c>
      <c r="H131" s="91">
        <v>102</v>
      </c>
    </row>
    <row r="132" spans="1:8" ht="15.75">
      <c r="A132" s="196">
        <v>15</v>
      </c>
      <c r="B132" s="99" t="s">
        <v>998</v>
      </c>
      <c r="C132" s="196" t="s">
        <v>1092</v>
      </c>
      <c r="D132" s="87">
        <v>28491</v>
      </c>
      <c r="E132" s="86">
        <v>11.398</v>
      </c>
      <c r="F132" s="86">
        <v>6.65</v>
      </c>
      <c r="G132" s="86">
        <v>2</v>
      </c>
      <c r="H132" s="86">
        <v>1314</v>
      </c>
    </row>
    <row r="133" spans="1:8" ht="15.75">
      <c r="A133" s="197"/>
      <c r="B133" s="99" t="s">
        <v>433</v>
      </c>
      <c r="C133" s="197"/>
      <c r="D133" s="87">
        <v>28126</v>
      </c>
      <c r="E133" s="86">
        <v>636</v>
      </c>
      <c r="F133" s="86">
        <v>383.6</v>
      </c>
      <c r="G133" s="86">
        <v>1</v>
      </c>
      <c r="H133" s="86">
        <v>84</v>
      </c>
    </row>
    <row r="134" spans="1:8" ht="15.75">
      <c r="A134" s="197"/>
      <c r="B134" s="99" t="s">
        <v>1093</v>
      </c>
      <c r="C134" s="197"/>
      <c r="D134" s="87">
        <v>39769</v>
      </c>
      <c r="E134" s="86">
        <v>1.87</v>
      </c>
      <c r="F134" s="86">
        <v>1.808</v>
      </c>
      <c r="G134" s="86">
        <v>1</v>
      </c>
      <c r="H134" s="86">
        <v>12</v>
      </c>
    </row>
    <row r="135" spans="1:8" ht="16.5" thickBot="1">
      <c r="A135" s="198"/>
      <c r="B135" s="100" t="s">
        <v>513</v>
      </c>
      <c r="C135" s="198"/>
      <c r="D135" s="92">
        <v>28491</v>
      </c>
      <c r="E135" s="91">
        <v>4.2</v>
      </c>
      <c r="F135" s="91" t="s">
        <v>811</v>
      </c>
      <c r="G135" s="96"/>
      <c r="H135" s="91">
        <v>12</v>
      </c>
    </row>
    <row r="136" spans="1:8" ht="32.25" thickBot="1">
      <c r="A136" s="88">
        <v>16</v>
      </c>
      <c r="B136" s="100" t="s">
        <v>998</v>
      </c>
      <c r="C136" s="91" t="s">
        <v>1094</v>
      </c>
      <c r="D136" s="92">
        <v>35065</v>
      </c>
      <c r="E136" s="91">
        <v>15154.2</v>
      </c>
      <c r="F136" s="91">
        <v>12697.3</v>
      </c>
      <c r="G136" s="91">
        <v>2</v>
      </c>
      <c r="H136" s="91">
        <v>984.3</v>
      </c>
    </row>
    <row r="137" spans="1:8" ht="15.75">
      <c r="A137" s="196">
        <v>17</v>
      </c>
      <c r="B137" s="99" t="s">
        <v>1095</v>
      </c>
      <c r="C137" s="196" t="s">
        <v>1096</v>
      </c>
      <c r="D137" s="87">
        <v>23743</v>
      </c>
      <c r="E137" s="86">
        <v>20.685</v>
      </c>
      <c r="F137" s="86" t="s">
        <v>811</v>
      </c>
      <c r="G137" s="86">
        <v>1</v>
      </c>
      <c r="H137" s="86">
        <v>72</v>
      </c>
    </row>
    <row r="138" spans="1:8" ht="15.75">
      <c r="A138" s="197"/>
      <c r="B138" s="99" t="s">
        <v>693</v>
      </c>
      <c r="C138" s="197"/>
      <c r="D138" s="87">
        <v>23743</v>
      </c>
      <c r="E138" s="86">
        <v>58.911</v>
      </c>
      <c r="F138" s="86" t="s">
        <v>811</v>
      </c>
      <c r="G138" s="86">
        <v>1</v>
      </c>
      <c r="H138" s="86">
        <v>42</v>
      </c>
    </row>
    <row r="139" spans="1:8" ht="15.75">
      <c r="A139" s="197"/>
      <c r="B139" s="99" t="s">
        <v>1097</v>
      </c>
      <c r="C139" s="197"/>
      <c r="D139" s="87">
        <v>18264</v>
      </c>
      <c r="E139" s="86">
        <v>37.518</v>
      </c>
      <c r="F139" s="86" t="s">
        <v>811</v>
      </c>
      <c r="G139" s="86">
        <v>1</v>
      </c>
      <c r="H139" s="86" t="s">
        <v>1098</v>
      </c>
    </row>
    <row r="140" spans="1:8" ht="15.75">
      <c r="A140" s="197"/>
      <c r="B140" s="99" t="s">
        <v>998</v>
      </c>
      <c r="C140" s="197"/>
      <c r="D140" s="87">
        <v>25569</v>
      </c>
      <c r="E140" s="86">
        <v>2242.089</v>
      </c>
      <c r="F140" s="86">
        <v>347.375</v>
      </c>
      <c r="G140" s="86">
        <v>1</v>
      </c>
      <c r="H140" s="86">
        <v>1197</v>
      </c>
    </row>
    <row r="141" spans="1:8" ht="16.5" thickBot="1">
      <c r="A141" s="198"/>
      <c r="B141" s="100" t="s">
        <v>698</v>
      </c>
      <c r="C141" s="198"/>
      <c r="D141" s="92">
        <v>31048</v>
      </c>
      <c r="E141" s="91">
        <v>42.873</v>
      </c>
      <c r="F141" s="91" t="s">
        <v>811</v>
      </c>
      <c r="G141" s="91">
        <v>1</v>
      </c>
      <c r="H141" s="91">
        <v>58</v>
      </c>
    </row>
    <row r="142" spans="1:8" ht="15.75">
      <c r="A142" s="196">
        <v>18</v>
      </c>
      <c r="B142" s="99" t="s">
        <v>1099</v>
      </c>
      <c r="C142" s="196" t="s">
        <v>1100</v>
      </c>
      <c r="D142" s="87">
        <v>11689</v>
      </c>
      <c r="E142" s="86">
        <v>1208.14</v>
      </c>
      <c r="F142" s="86" t="s">
        <v>811</v>
      </c>
      <c r="G142" s="86">
        <v>1</v>
      </c>
      <c r="H142" s="86">
        <v>311.2</v>
      </c>
    </row>
    <row r="143" spans="1:8" ht="15.75">
      <c r="A143" s="197"/>
      <c r="B143" s="99" t="s">
        <v>1101</v>
      </c>
      <c r="C143" s="197"/>
      <c r="D143" s="87">
        <v>20821</v>
      </c>
      <c r="E143" s="86">
        <v>306.08</v>
      </c>
      <c r="F143" s="86" t="s">
        <v>811</v>
      </c>
      <c r="G143" s="86">
        <v>1</v>
      </c>
      <c r="H143" s="86">
        <v>102.5</v>
      </c>
    </row>
    <row r="144" spans="1:8" ht="15.75">
      <c r="A144" s="197"/>
      <c r="B144" s="99" t="s">
        <v>1102</v>
      </c>
      <c r="C144" s="197"/>
      <c r="D144" s="87">
        <v>25934</v>
      </c>
      <c r="E144" s="86">
        <v>456.27</v>
      </c>
      <c r="F144" s="86" t="s">
        <v>811</v>
      </c>
      <c r="G144" s="86">
        <v>1</v>
      </c>
      <c r="H144" s="86">
        <v>163</v>
      </c>
    </row>
    <row r="145" spans="1:8" ht="15.75">
      <c r="A145" s="197"/>
      <c r="B145" s="99" t="s">
        <v>1103</v>
      </c>
      <c r="C145" s="197"/>
      <c r="D145" s="87">
        <v>25569</v>
      </c>
      <c r="E145" s="86">
        <v>409.28</v>
      </c>
      <c r="F145" s="86" t="s">
        <v>811</v>
      </c>
      <c r="G145" s="86">
        <v>1</v>
      </c>
      <c r="H145" s="86">
        <v>117.2</v>
      </c>
    </row>
    <row r="146" spans="1:8" ht="15.75">
      <c r="A146" s="197"/>
      <c r="B146" s="99" t="s">
        <v>1104</v>
      </c>
      <c r="C146" s="197"/>
      <c r="D146" s="87">
        <v>32143</v>
      </c>
      <c r="E146" s="86">
        <v>130.13</v>
      </c>
      <c r="F146" s="86">
        <v>97.3</v>
      </c>
      <c r="G146" s="86">
        <v>1</v>
      </c>
      <c r="H146" s="86">
        <v>95</v>
      </c>
    </row>
    <row r="147" spans="1:8" ht="15.75">
      <c r="A147" s="197"/>
      <c r="B147" s="99" t="s">
        <v>347</v>
      </c>
      <c r="C147" s="197"/>
      <c r="D147" s="87">
        <v>26299</v>
      </c>
      <c r="E147" s="86">
        <v>37.32</v>
      </c>
      <c r="F147" s="86">
        <v>40.01</v>
      </c>
      <c r="G147" s="86">
        <v>1</v>
      </c>
      <c r="H147" s="86">
        <v>33.8</v>
      </c>
    </row>
    <row r="148" spans="1:8" ht="16.5" thickBot="1">
      <c r="A148" s="198"/>
      <c r="B148" s="96"/>
      <c r="C148" s="198"/>
      <c r="D148" s="91"/>
      <c r="E148" s="96"/>
      <c r="F148" s="96"/>
      <c r="G148" s="91"/>
      <c r="H148" s="96"/>
    </row>
    <row r="149" spans="1:8" ht="15.75">
      <c r="A149" s="196">
        <v>19</v>
      </c>
      <c r="B149" s="99" t="s">
        <v>998</v>
      </c>
      <c r="C149" s="196" t="s">
        <v>1106</v>
      </c>
      <c r="D149" s="86">
        <v>1991</v>
      </c>
      <c r="E149" s="86">
        <v>19702993.4</v>
      </c>
      <c r="F149" s="86">
        <v>17614438.1</v>
      </c>
      <c r="G149" s="86">
        <v>2</v>
      </c>
      <c r="H149" s="86">
        <v>2008</v>
      </c>
    </row>
    <row r="150" spans="1:8" ht="15.75">
      <c r="A150" s="197"/>
      <c r="B150" s="99" t="s">
        <v>1023</v>
      </c>
      <c r="C150" s="197"/>
      <c r="D150" s="86">
        <v>1991</v>
      </c>
      <c r="E150" s="86">
        <v>97949.02</v>
      </c>
      <c r="F150" s="86">
        <v>59157.62</v>
      </c>
      <c r="G150" s="86">
        <v>1</v>
      </c>
      <c r="H150" s="86">
        <v>182.7</v>
      </c>
    </row>
    <row r="151" spans="1:8" ht="16.5" thickBot="1">
      <c r="A151" s="198"/>
      <c r="B151" s="100" t="s">
        <v>348</v>
      </c>
      <c r="C151" s="198"/>
      <c r="D151" s="91">
        <v>1991</v>
      </c>
      <c r="E151" s="91">
        <v>4567554.36</v>
      </c>
      <c r="F151" s="91">
        <v>4234462.23</v>
      </c>
      <c r="G151" s="91">
        <v>2</v>
      </c>
      <c r="H151" s="91">
        <v>397.1</v>
      </c>
    </row>
    <row r="152" spans="1:8" ht="31.5" customHeight="1">
      <c r="A152" s="196">
        <v>20</v>
      </c>
      <c r="B152" s="199" t="s">
        <v>998</v>
      </c>
      <c r="C152" s="86" t="s">
        <v>1107</v>
      </c>
      <c r="D152" s="196">
        <v>1990</v>
      </c>
      <c r="E152" s="196">
        <v>15570.97</v>
      </c>
      <c r="F152" s="196">
        <v>10803.93</v>
      </c>
      <c r="G152" s="196">
        <v>2</v>
      </c>
      <c r="H152" s="196">
        <v>1630.3</v>
      </c>
    </row>
    <row r="153" spans="1:8" ht="32.25" customHeight="1" thickBot="1">
      <c r="A153" s="198"/>
      <c r="B153" s="200"/>
      <c r="C153" s="91" t="s">
        <v>1108</v>
      </c>
      <c r="D153" s="198"/>
      <c r="E153" s="198"/>
      <c r="F153" s="198"/>
      <c r="G153" s="198"/>
      <c r="H153" s="198"/>
    </row>
    <row r="154" spans="1:8" ht="15.75">
      <c r="A154" s="196">
        <v>21</v>
      </c>
      <c r="B154" s="99" t="s">
        <v>998</v>
      </c>
      <c r="C154" s="196" t="s">
        <v>1109</v>
      </c>
      <c r="D154" s="86">
        <v>1994</v>
      </c>
      <c r="E154" s="86">
        <v>17005665.4</v>
      </c>
      <c r="F154" s="86">
        <v>12735687.2</v>
      </c>
      <c r="G154" s="86">
        <v>2</v>
      </c>
      <c r="H154" s="86">
        <v>1280</v>
      </c>
    </row>
    <row r="155" spans="1:8" ht="15.75">
      <c r="A155" s="197"/>
      <c r="B155" s="99" t="s">
        <v>1110</v>
      </c>
      <c r="C155" s="197"/>
      <c r="D155" s="86">
        <v>1988</v>
      </c>
      <c r="E155" s="86">
        <v>143420.16</v>
      </c>
      <c r="F155" s="86">
        <v>105366.88</v>
      </c>
      <c r="G155" s="86">
        <v>1</v>
      </c>
      <c r="H155" s="86">
        <v>288</v>
      </c>
    </row>
    <row r="156" spans="1:8" ht="15.75">
      <c r="A156" s="197"/>
      <c r="B156" s="99" t="s">
        <v>1111</v>
      </c>
      <c r="C156" s="197"/>
      <c r="D156" s="86">
        <v>1994</v>
      </c>
      <c r="E156" s="95"/>
      <c r="F156" s="95"/>
      <c r="G156" s="86">
        <v>1</v>
      </c>
      <c r="H156" s="86">
        <v>400</v>
      </c>
    </row>
    <row r="157" spans="1:8" ht="15.75">
      <c r="A157" s="197"/>
      <c r="B157" s="99" t="s">
        <v>347</v>
      </c>
      <c r="C157" s="197"/>
      <c r="D157" s="86">
        <v>1994</v>
      </c>
      <c r="E157" s="95"/>
      <c r="F157" s="95"/>
      <c r="G157" s="86">
        <v>1</v>
      </c>
      <c r="H157" s="86">
        <v>120</v>
      </c>
    </row>
    <row r="158" spans="1:8" ht="15.75">
      <c r="A158" s="197"/>
      <c r="B158" s="99" t="s">
        <v>1112</v>
      </c>
      <c r="C158" s="197"/>
      <c r="D158" s="86">
        <v>1994</v>
      </c>
      <c r="E158" s="95"/>
      <c r="F158" s="95"/>
      <c r="G158" s="86">
        <v>1</v>
      </c>
      <c r="H158" s="86">
        <v>25</v>
      </c>
    </row>
    <row r="159" spans="1:8" ht="15.75">
      <c r="A159" s="197"/>
      <c r="B159" s="99" t="s">
        <v>1113</v>
      </c>
      <c r="C159" s="197"/>
      <c r="D159" s="86">
        <v>2000</v>
      </c>
      <c r="E159" s="95"/>
      <c r="F159" s="95"/>
      <c r="G159" s="86">
        <v>2</v>
      </c>
      <c r="H159" s="86">
        <v>40</v>
      </c>
    </row>
    <row r="160" spans="1:8" ht="16.5" thickBot="1">
      <c r="A160" s="198"/>
      <c r="B160" s="100" t="s">
        <v>1002</v>
      </c>
      <c r="C160" s="198"/>
      <c r="D160" s="91">
        <v>1999</v>
      </c>
      <c r="E160" s="96"/>
      <c r="F160" s="96"/>
      <c r="G160" s="91">
        <v>1</v>
      </c>
      <c r="H160" s="91">
        <v>18</v>
      </c>
    </row>
    <row r="161" spans="1:8" ht="15.75">
      <c r="A161" s="196">
        <v>22</v>
      </c>
      <c r="B161" s="99" t="s">
        <v>998</v>
      </c>
      <c r="C161" s="196" t="s">
        <v>1114</v>
      </c>
      <c r="D161" s="87">
        <v>29587</v>
      </c>
      <c r="E161" s="86">
        <v>592.2</v>
      </c>
      <c r="F161" s="86" t="s">
        <v>811</v>
      </c>
      <c r="G161" s="86">
        <v>2</v>
      </c>
      <c r="H161" s="86">
        <v>2500</v>
      </c>
    </row>
    <row r="162" spans="1:8" ht="15.75">
      <c r="A162" s="197"/>
      <c r="B162" s="99" t="s">
        <v>1115</v>
      </c>
      <c r="C162" s="197"/>
      <c r="D162" s="87">
        <v>29587</v>
      </c>
      <c r="E162" s="86">
        <v>628.1</v>
      </c>
      <c r="F162" s="86" t="s">
        <v>811</v>
      </c>
      <c r="G162" s="86">
        <v>1</v>
      </c>
      <c r="H162" s="86">
        <v>188.5</v>
      </c>
    </row>
    <row r="163" spans="1:8" ht="15.75">
      <c r="A163" s="197"/>
      <c r="B163" s="99" t="s">
        <v>650</v>
      </c>
      <c r="C163" s="197"/>
      <c r="D163" s="87">
        <v>34335</v>
      </c>
      <c r="E163" s="86">
        <v>333</v>
      </c>
      <c r="F163" s="86">
        <v>207.54</v>
      </c>
      <c r="G163" s="86">
        <v>1</v>
      </c>
      <c r="H163" s="86">
        <v>95.48</v>
      </c>
    </row>
    <row r="164" spans="1:8" ht="15.75">
      <c r="A164" s="197"/>
      <c r="B164" s="99" t="s">
        <v>995</v>
      </c>
      <c r="C164" s="197"/>
      <c r="D164" s="87">
        <v>33604</v>
      </c>
      <c r="E164" s="86">
        <v>39.6</v>
      </c>
      <c r="F164" s="86">
        <v>20.7</v>
      </c>
      <c r="G164" s="86">
        <v>1</v>
      </c>
      <c r="H164" s="86">
        <v>40</v>
      </c>
    </row>
    <row r="165" spans="1:8" ht="15.75">
      <c r="A165" s="197"/>
      <c r="B165" s="99" t="s">
        <v>995</v>
      </c>
      <c r="C165" s="197"/>
      <c r="D165" s="87">
        <v>32509</v>
      </c>
      <c r="E165" s="86">
        <v>39.6</v>
      </c>
      <c r="F165" s="86">
        <v>17.9</v>
      </c>
      <c r="G165" s="86">
        <v>1</v>
      </c>
      <c r="H165" s="86">
        <v>12</v>
      </c>
    </row>
    <row r="166" spans="1:8" ht="15.75">
      <c r="A166" s="197"/>
      <c r="B166" s="99" t="s">
        <v>1116</v>
      </c>
      <c r="C166" s="197"/>
      <c r="D166" s="87">
        <v>31413</v>
      </c>
      <c r="E166" s="86">
        <v>110.9</v>
      </c>
      <c r="F166" s="86">
        <v>37.6</v>
      </c>
      <c r="G166" s="86">
        <v>1</v>
      </c>
      <c r="H166" s="86">
        <v>548</v>
      </c>
    </row>
    <row r="167" spans="1:8" ht="16.5" thickBot="1">
      <c r="A167" s="198"/>
      <c r="B167" s="100"/>
      <c r="C167" s="198"/>
      <c r="D167" s="96"/>
      <c r="E167" s="96"/>
      <c r="F167" s="96"/>
      <c r="G167" s="91"/>
      <c r="H167" s="96"/>
    </row>
    <row r="168" spans="1:8" ht="15.75">
      <c r="A168" s="196">
        <v>23</v>
      </c>
      <c r="B168" s="99" t="s">
        <v>998</v>
      </c>
      <c r="C168" s="86" t="s">
        <v>1117</v>
      </c>
      <c r="D168" s="87">
        <v>23012</v>
      </c>
      <c r="E168" s="86">
        <v>1379048.45</v>
      </c>
      <c r="F168" s="86" t="s">
        <v>811</v>
      </c>
      <c r="G168" s="86">
        <v>1</v>
      </c>
      <c r="H168" s="86">
        <v>479.3</v>
      </c>
    </row>
    <row r="169" spans="1:8" ht="15.75">
      <c r="A169" s="197"/>
      <c r="B169" s="99" t="s">
        <v>698</v>
      </c>
      <c r="C169" s="86" t="s">
        <v>1118</v>
      </c>
      <c r="D169" s="87">
        <v>23012</v>
      </c>
      <c r="E169" s="86">
        <v>179275.2</v>
      </c>
      <c r="F169" s="86" t="s">
        <v>811</v>
      </c>
      <c r="G169" s="86">
        <v>1</v>
      </c>
      <c r="H169" s="86">
        <v>24.9</v>
      </c>
    </row>
    <row r="170" spans="1:8" ht="15.75">
      <c r="A170" s="197"/>
      <c r="B170" s="99" t="s">
        <v>1119</v>
      </c>
      <c r="C170" s="95"/>
      <c r="D170" s="87">
        <v>23012</v>
      </c>
      <c r="E170" s="86">
        <v>137904</v>
      </c>
      <c r="F170" s="86" t="s">
        <v>811</v>
      </c>
      <c r="G170" s="86">
        <v>1</v>
      </c>
      <c r="H170" s="86">
        <v>96</v>
      </c>
    </row>
    <row r="171" spans="1:8" ht="15.75">
      <c r="A171" s="197"/>
      <c r="B171" s="99" t="s">
        <v>1120</v>
      </c>
      <c r="C171" s="95"/>
      <c r="D171" s="87">
        <v>20090</v>
      </c>
      <c r="E171" s="86">
        <v>66653.6</v>
      </c>
      <c r="F171" s="86" t="s">
        <v>811</v>
      </c>
      <c r="G171" s="86">
        <v>1</v>
      </c>
      <c r="H171" s="86">
        <v>20</v>
      </c>
    </row>
    <row r="172" spans="1:8" ht="16.5" thickBot="1">
      <c r="A172" s="198"/>
      <c r="B172" s="100" t="s">
        <v>1043</v>
      </c>
      <c r="C172" s="96"/>
      <c r="D172" s="92">
        <v>20090</v>
      </c>
      <c r="E172" s="91">
        <v>41371.2</v>
      </c>
      <c r="F172" s="91" t="s">
        <v>811</v>
      </c>
      <c r="G172" s="91">
        <v>1</v>
      </c>
      <c r="H172" s="91">
        <v>80</v>
      </c>
    </row>
    <row r="173" spans="1:8" ht="15.75">
      <c r="A173" s="196">
        <v>24</v>
      </c>
      <c r="B173" s="99" t="s">
        <v>998</v>
      </c>
      <c r="C173" s="196" t="s">
        <v>1121</v>
      </c>
      <c r="D173" s="86">
        <v>1987</v>
      </c>
      <c r="E173" s="86">
        <v>21809308</v>
      </c>
      <c r="F173" s="86">
        <v>2835225</v>
      </c>
      <c r="G173" s="86">
        <v>2</v>
      </c>
      <c r="H173" s="86">
        <v>1478.1</v>
      </c>
    </row>
    <row r="174" spans="1:8" ht="15.75">
      <c r="A174" s="197"/>
      <c r="B174" s="99" t="s">
        <v>1110</v>
      </c>
      <c r="C174" s="197"/>
      <c r="D174" s="86">
        <v>1992</v>
      </c>
      <c r="E174" s="86">
        <v>4739253.4</v>
      </c>
      <c r="F174" s="86">
        <v>1563939</v>
      </c>
      <c r="G174" s="86">
        <v>1</v>
      </c>
      <c r="H174" s="86">
        <v>506.8</v>
      </c>
    </row>
    <row r="175" spans="1:8" ht="15.75">
      <c r="A175" s="197"/>
      <c r="B175" s="99" t="s">
        <v>698</v>
      </c>
      <c r="C175" s="197"/>
      <c r="D175" s="86">
        <v>1987</v>
      </c>
      <c r="E175" s="86">
        <v>3647548.9</v>
      </c>
      <c r="F175" s="86">
        <v>168518.2</v>
      </c>
      <c r="G175" s="86">
        <v>1</v>
      </c>
      <c r="H175" s="86">
        <v>166.4</v>
      </c>
    </row>
    <row r="176" spans="1:8" ht="15.75">
      <c r="A176" s="197"/>
      <c r="B176" s="99" t="s">
        <v>695</v>
      </c>
      <c r="C176" s="197"/>
      <c r="D176" s="86">
        <v>1987</v>
      </c>
      <c r="E176" s="86">
        <v>133393.39</v>
      </c>
      <c r="F176" s="86" t="s">
        <v>811</v>
      </c>
      <c r="G176" s="86">
        <v>1</v>
      </c>
      <c r="H176" s="86">
        <v>103.7</v>
      </c>
    </row>
    <row r="177" spans="1:8" ht="15.75">
      <c r="A177" s="197"/>
      <c r="B177" s="99" t="s">
        <v>239</v>
      </c>
      <c r="C177" s="197"/>
      <c r="D177" s="86">
        <v>2002</v>
      </c>
      <c r="E177" s="86">
        <v>33709.26</v>
      </c>
      <c r="F177" s="86">
        <v>27318.66</v>
      </c>
      <c r="G177" s="86">
        <v>1</v>
      </c>
      <c r="H177" s="86">
        <v>91</v>
      </c>
    </row>
    <row r="178" spans="1:8" ht="15.75">
      <c r="A178" s="197"/>
      <c r="B178" s="99" t="s">
        <v>1078</v>
      </c>
      <c r="C178" s="197"/>
      <c r="D178" s="86">
        <v>1987</v>
      </c>
      <c r="E178" s="86">
        <v>604134.44</v>
      </c>
      <c r="F178" s="86">
        <v>78520.22</v>
      </c>
      <c r="G178" s="86">
        <v>1</v>
      </c>
      <c r="H178" s="86">
        <v>20</v>
      </c>
    </row>
    <row r="179" spans="1:8" ht="16.5" thickBot="1">
      <c r="A179" s="198"/>
      <c r="B179" s="100" t="s">
        <v>650</v>
      </c>
      <c r="C179" s="198"/>
      <c r="D179" s="91">
        <v>1979</v>
      </c>
      <c r="E179" s="91">
        <v>14565772</v>
      </c>
      <c r="F179" s="91" t="s">
        <v>811</v>
      </c>
      <c r="G179" s="91">
        <v>1</v>
      </c>
      <c r="H179" s="91">
        <v>70</v>
      </c>
    </row>
    <row r="180" spans="1:8" ht="15.75">
      <c r="A180" s="196">
        <v>25</v>
      </c>
      <c r="B180" s="99" t="s">
        <v>1122</v>
      </c>
      <c r="C180" s="196" t="s">
        <v>1123</v>
      </c>
      <c r="D180" s="87">
        <v>28856</v>
      </c>
      <c r="E180" s="86">
        <v>7860.8</v>
      </c>
      <c r="F180" s="86">
        <v>3597.7</v>
      </c>
      <c r="G180" s="86">
        <v>2</v>
      </c>
      <c r="H180" s="196">
        <v>1082</v>
      </c>
    </row>
    <row r="181" spans="1:8" ht="16.5" thickBot="1">
      <c r="A181" s="198"/>
      <c r="B181" s="100" t="s">
        <v>1065</v>
      </c>
      <c r="C181" s="198"/>
      <c r="D181" s="92">
        <v>34335</v>
      </c>
      <c r="E181" s="91">
        <v>599.6</v>
      </c>
      <c r="F181" s="91">
        <v>488.6</v>
      </c>
      <c r="G181" s="91">
        <v>1</v>
      </c>
      <c r="H181" s="198"/>
    </row>
    <row r="182" spans="1:8" ht="15.75">
      <c r="A182" s="196">
        <v>26</v>
      </c>
      <c r="B182" s="99" t="s">
        <v>1122</v>
      </c>
      <c r="C182" s="196" t="s">
        <v>1124</v>
      </c>
      <c r="D182" s="86">
        <v>1988</v>
      </c>
      <c r="E182" s="86">
        <v>353.953</v>
      </c>
      <c r="F182" s="86">
        <v>169.944</v>
      </c>
      <c r="G182" s="86">
        <v>2</v>
      </c>
      <c r="H182" s="86">
        <v>705.8</v>
      </c>
    </row>
    <row r="183" spans="1:8" ht="15.75">
      <c r="A183" s="197"/>
      <c r="B183" s="99" t="s">
        <v>347</v>
      </c>
      <c r="C183" s="197"/>
      <c r="D183" s="86">
        <v>1988</v>
      </c>
      <c r="E183" s="86">
        <v>51.697</v>
      </c>
      <c r="F183" s="86">
        <v>27.93</v>
      </c>
      <c r="G183" s="86">
        <v>1</v>
      </c>
      <c r="H183" s="86">
        <v>27.86</v>
      </c>
    </row>
    <row r="184" spans="1:8" ht="13.5" thickBot="1">
      <c r="A184" s="198"/>
      <c r="B184" s="96"/>
      <c r="C184" s="198"/>
      <c r="D184" s="96"/>
      <c r="E184" s="96"/>
      <c r="F184" s="96"/>
      <c r="G184" s="96"/>
      <c r="H184" s="96"/>
    </row>
    <row r="185" spans="1:8" ht="15.75">
      <c r="A185" s="196">
        <v>27</v>
      </c>
      <c r="B185" s="99" t="s">
        <v>1110</v>
      </c>
      <c r="C185" s="196" t="s">
        <v>1125</v>
      </c>
      <c r="D185" s="87">
        <v>23743</v>
      </c>
      <c r="E185" s="86">
        <v>36.355</v>
      </c>
      <c r="F185" s="86">
        <v>15.383</v>
      </c>
      <c r="G185" s="86">
        <v>2</v>
      </c>
      <c r="H185" s="86">
        <v>123.8</v>
      </c>
    </row>
    <row r="186" spans="1:8" ht="15.75">
      <c r="A186" s="197"/>
      <c r="B186" s="99" t="s">
        <v>998</v>
      </c>
      <c r="C186" s="197"/>
      <c r="D186" s="87">
        <v>28491</v>
      </c>
      <c r="E186" s="86">
        <v>243.171</v>
      </c>
      <c r="F186" s="86" t="s">
        <v>811</v>
      </c>
      <c r="G186" s="86">
        <v>1</v>
      </c>
      <c r="H186" s="86">
        <v>79.4</v>
      </c>
    </row>
    <row r="187" spans="1:8" ht="15.75">
      <c r="A187" s="197"/>
      <c r="B187" s="99" t="s">
        <v>698</v>
      </c>
      <c r="C187" s="197"/>
      <c r="D187" s="87">
        <v>28491</v>
      </c>
      <c r="E187" s="86">
        <v>23.64</v>
      </c>
      <c r="F187" s="86" t="s">
        <v>811</v>
      </c>
      <c r="G187" s="86">
        <v>1</v>
      </c>
      <c r="H187" s="86">
        <v>9</v>
      </c>
    </row>
    <row r="188" spans="1:8" ht="15.75">
      <c r="A188" s="197"/>
      <c r="B188" s="99" t="s">
        <v>111</v>
      </c>
      <c r="C188" s="197"/>
      <c r="D188" s="87">
        <v>28491</v>
      </c>
      <c r="E188" s="86">
        <v>146.914</v>
      </c>
      <c r="F188" s="86" t="s">
        <v>811</v>
      </c>
      <c r="G188" s="86"/>
      <c r="H188" s="86" t="s">
        <v>811</v>
      </c>
    </row>
    <row r="189" spans="1:8" ht="15.75">
      <c r="A189" s="197"/>
      <c r="B189" s="99" t="s">
        <v>1078</v>
      </c>
      <c r="C189" s="197"/>
      <c r="D189" s="87">
        <v>28491</v>
      </c>
      <c r="E189" s="86">
        <v>6.757</v>
      </c>
      <c r="F189" s="86" t="s">
        <v>811</v>
      </c>
      <c r="G189" s="86">
        <v>1</v>
      </c>
      <c r="H189" s="86">
        <v>6</v>
      </c>
    </row>
    <row r="190" spans="1:8" ht="16.5" thickBot="1">
      <c r="A190" s="198"/>
      <c r="B190" s="96"/>
      <c r="C190" s="198"/>
      <c r="D190" s="96"/>
      <c r="E190" s="91"/>
      <c r="F190" s="96"/>
      <c r="G190" s="96"/>
      <c r="H190" s="96"/>
    </row>
    <row r="191" spans="1:8" ht="15.75">
      <c r="A191" s="196">
        <v>28</v>
      </c>
      <c r="B191" s="99" t="s">
        <v>347</v>
      </c>
      <c r="C191" s="196" t="s">
        <v>1126</v>
      </c>
      <c r="D191" s="87">
        <v>24838</v>
      </c>
      <c r="E191" s="86">
        <v>26.851</v>
      </c>
      <c r="F191" s="86" t="s">
        <v>811</v>
      </c>
      <c r="G191" s="86">
        <v>1</v>
      </c>
      <c r="H191" s="86">
        <v>54</v>
      </c>
    </row>
    <row r="192" spans="1:8" ht="15.75">
      <c r="A192" s="197"/>
      <c r="B192" s="99" t="s">
        <v>1127</v>
      </c>
      <c r="C192" s="197"/>
      <c r="D192" s="87">
        <v>33239</v>
      </c>
      <c r="E192" s="86">
        <v>2940.48</v>
      </c>
      <c r="F192" s="86">
        <v>694.618</v>
      </c>
      <c r="G192" s="86">
        <v>1</v>
      </c>
      <c r="H192" s="86">
        <v>472.8</v>
      </c>
    </row>
    <row r="193" spans="1:8" ht="15.75">
      <c r="A193" s="197"/>
      <c r="B193" s="99" t="s">
        <v>433</v>
      </c>
      <c r="C193" s="197"/>
      <c r="D193" s="87">
        <v>25204</v>
      </c>
      <c r="E193" s="86">
        <v>1631.763</v>
      </c>
      <c r="F193" s="86" t="s">
        <v>811</v>
      </c>
      <c r="G193" s="86">
        <v>1</v>
      </c>
      <c r="H193" s="86">
        <v>90</v>
      </c>
    </row>
    <row r="194" spans="1:8" ht="16.5" thickBot="1">
      <c r="A194" s="198"/>
      <c r="B194" s="100" t="s">
        <v>693</v>
      </c>
      <c r="C194" s="198"/>
      <c r="D194" s="92">
        <v>27760</v>
      </c>
      <c r="E194" s="91">
        <v>20.033</v>
      </c>
      <c r="F194" s="91" t="s">
        <v>811</v>
      </c>
      <c r="G194" s="91">
        <v>1</v>
      </c>
      <c r="H194" s="91">
        <v>30</v>
      </c>
    </row>
    <row r="195" spans="1:8" ht="15.75">
      <c r="A195" s="196">
        <v>29</v>
      </c>
      <c r="B195" s="99" t="s">
        <v>351</v>
      </c>
      <c r="C195" s="196" t="s">
        <v>1128</v>
      </c>
      <c r="D195" s="87">
        <v>27760</v>
      </c>
      <c r="E195" s="86">
        <v>716</v>
      </c>
      <c r="F195" s="86" t="s">
        <v>811</v>
      </c>
      <c r="G195" s="86">
        <v>1</v>
      </c>
      <c r="H195" s="86">
        <v>557.4</v>
      </c>
    </row>
    <row r="196" spans="1:8" ht="15.75">
      <c r="A196" s="197"/>
      <c r="B196" s="99" t="s">
        <v>998</v>
      </c>
      <c r="C196" s="197"/>
      <c r="D196" s="87">
        <v>29221</v>
      </c>
      <c r="E196" s="86">
        <v>10045.6</v>
      </c>
      <c r="F196" s="86">
        <v>6564.9</v>
      </c>
      <c r="G196" s="86">
        <v>2</v>
      </c>
      <c r="H196" s="86">
        <v>722.6</v>
      </c>
    </row>
    <row r="197" spans="1:8" ht="15.75">
      <c r="A197" s="197"/>
      <c r="B197" s="99" t="s">
        <v>1129</v>
      </c>
      <c r="C197" s="197"/>
      <c r="D197" s="87">
        <v>27395</v>
      </c>
      <c r="E197" s="86" t="s">
        <v>811</v>
      </c>
      <c r="F197" s="86" t="s">
        <v>811</v>
      </c>
      <c r="G197" s="86">
        <v>2</v>
      </c>
      <c r="H197" s="86">
        <v>850</v>
      </c>
    </row>
    <row r="198" spans="1:8" ht="16.5" thickBot="1">
      <c r="A198" s="198"/>
      <c r="B198" s="100"/>
      <c r="C198" s="198"/>
      <c r="D198" s="96"/>
      <c r="E198" s="96"/>
      <c r="F198" s="96"/>
      <c r="G198" s="96"/>
      <c r="H198" s="96"/>
    </row>
    <row r="199" spans="1:8" ht="46.5" customHeight="1">
      <c r="A199" s="196">
        <v>30</v>
      </c>
      <c r="B199" s="99" t="s">
        <v>1030</v>
      </c>
      <c r="C199" s="196" t="s">
        <v>1130</v>
      </c>
      <c r="D199" s="86">
        <v>1993</v>
      </c>
      <c r="E199" s="86">
        <v>1439351.03</v>
      </c>
      <c r="F199" s="196">
        <v>626705.85</v>
      </c>
      <c r="G199" s="86">
        <v>1</v>
      </c>
      <c r="H199" s="86">
        <v>651.4</v>
      </c>
    </row>
    <row r="200" spans="1:8" ht="15.75">
      <c r="A200" s="197"/>
      <c r="B200" s="99" t="s">
        <v>404</v>
      </c>
      <c r="C200" s="197"/>
      <c r="D200" s="86">
        <v>2002</v>
      </c>
      <c r="E200" s="86">
        <v>5203.51</v>
      </c>
      <c r="F200" s="197"/>
      <c r="G200" s="86">
        <v>1</v>
      </c>
      <c r="H200" s="86">
        <v>15</v>
      </c>
    </row>
    <row r="201" spans="1:8" ht="16.5" thickBot="1">
      <c r="A201" s="198"/>
      <c r="B201" s="96"/>
      <c r="C201" s="198"/>
      <c r="D201" s="96"/>
      <c r="E201" s="96"/>
      <c r="F201" s="198"/>
      <c r="G201" s="96"/>
      <c r="H201" s="91"/>
    </row>
    <row r="202" spans="1:8" ht="46.5" customHeight="1">
      <c r="A202" s="196">
        <v>31</v>
      </c>
      <c r="B202" s="99" t="s">
        <v>1110</v>
      </c>
      <c r="C202" s="196" t="s">
        <v>1131</v>
      </c>
      <c r="D202" s="87">
        <v>31413</v>
      </c>
      <c r="E202" s="86">
        <v>13758.2224</v>
      </c>
      <c r="F202" s="86">
        <v>9894.35231</v>
      </c>
      <c r="G202" s="86">
        <v>2</v>
      </c>
      <c r="H202" s="86">
        <v>759.4</v>
      </c>
    </row>
    <row r="203" spans="1:8" ht="16.5" thickBot="1">
      <c r="A203" s="198"/>
      <c r="B203" s="100" t="s">
        <v>698</v>
      </c>
      <c r="C203" s="198"/>
      <c r="D203" s="92">
        <v>31413</v>
      </c>
      <c r="E203" s="91">
        <v>951.5376</v>
      </c>
      <c r="F203" s="91">
        <v>683.08136</v>
      </c>
      <c r="G203" s="91">
        <v>1</v>
      </c>
      <c r="H203" s="91">
        <v>58</v>
      </c>
    </row>
    <row r="204" spans="1:8" ht="15.75">
      <c r="A204" s="196">
        <v>32</v>
      </c>
      <c r="B204" s="99" t="s">
        <v>1110</v>
      </c>
      <c r="C204" s="196" t="s">
        <v>1132</v>
      </c>
      <c r="D204" s="87">
        <v>32868</v>
      </c>
      <c r="E204" s="196">
        <v>20489987.5</v>
      </c>
      <c r="F204" s="196">
        <v>14831118.6</v>
      </c>
      <c r="G204" s="86">
        <v>2</v>
      </c>
      <c r="H204" s="86">
        <v>6398</v>
      </c>
    </row>
    <row r="205" spans="1:8" ht="15.75">
      <c r="A205" s="197"/>
      <c r="B205" s="99" t="s">
        <v>1133</v>
      </c>
      <c r="C205" s="197"/>
      <c r="D205" s="87">
        <v>37116</v>
      </c>
      <c r="E205" s="197"/>
      <c r="F205" s="197"/>
      <c r="G205" s="86">
        <v>1</v>
      </c>
      <c r="H205" s="86">
        <v>30</v>
      </c>
    </row>
    <row r="206" spans="1:8" ht="16.5" thickBot="1">
      <c r="A206" s="198"/>
      <c r="B206" s="100" t="s">
        <v>1078</v>
      </c>
      <c r="C206" s="198"/>
      <c r="D206" s="92">
        <v>32868</v>
      </c>
      <c r="E206" s="198"/>
      <c r="F206" s="198"/>
      <c r="G206" s="91">
        <v>1</v>
      </c>
      <c r="H206" s="91">
        <v>50</v>
      </c>
    </row>
    <row r="207" spans="1:8" ht="31.5">
      <c r="A207" s="196">
        <v>33</v>
      </c>
      <c r="B207" s="99" t="s">
        <v>1030</v>
      </c>
      <c r="C207" s="86" t="s">
        <v>1134</v>
      </c>
      <c r="D207" s="86">
        <v>1994</v>
      </c>
      <c r="E207" s="86">
        <v>8263507</v>
      </c>
      <c r="F207" s="86">
        <v>6709996.78</v>
      </c>
      <c r="G207" s="196">
        <v>2</v>
      </c>
      <c r="H207" s="86">
        <v>2237.5</v>
      </c>
    </row>
    <row r="208" spans="1:8" ht="15.75">
      <c r="A208" s="197"/>
      <c r="B208" s="99"/>
      <c r="C208" s="86" t="s">
        <v>1135</v>
      </c>
      <c r="D208" s="86"/>
      <c r="E208" s="86"/>
      <c r="F208" s="86"/>
      <c r="G208" s="197"/>
      <c r="H208" s="86"/>
    </row>
    <row r="209" spans="1:8" ht="15.75">
      <c r="A209" s="197"/>
      <c r="B209" s="99"/>
      <c r="C209" s="86" t="s">
        <v>1136</v>
      </c>
      <c r="D209" s="86"/>
      <c r="E209" s="86"/>
      <c r="F209" s="86"/>
      <c r="G209" s="197"/>
      <c r="H209" s="86"/>
    </row>
    <row r="210" spans="1:8" ht="15.75">
      <c r="A210" s="197"/>
      <c r="B210" s="99" t="s">
        <v>698</v>
      </c>
      <c r="C210" s="86" t="s">
        <v>1136</v>
      </c>
      <c r="D210" s="86">
        <v>1966</v>
      </c>
      <c r="E210" s="86">
        <v>204750.26</v>
      </c>
      <c r="F210" s="86">
        <v>172568.16</v>
      </c>
      <c r="G210" s="197"/>
      <c r="H210" s="86"/>
    </row>
    <row r="211" spans="1:8" ht="15.75">
      <c r="A211" s="197"/>
      <c r="B211" s="99" t="s">
        <v>1103</v>
      </c>
      <c r="C211" s="86" t="s">
        <v>1136</v>
      </c>
      <c r="D211" s="86">
        <v>1971</v>
      </c>
      <c r="E211" s="86">
        <v>256340.89</v>
      </c>
      <c r="F211" s="95"/>
      <c r="G211" s="197"/>
      <c r="H211" s="86">
        <v>131.8</v>
      </c>
    </row>
    <row r="212" spans="1:8" ht="15.75">
      <c r="A212" s="197"/>
      <c r="B212" s="99" t="s">
        <v>1137</v>
      </c>
      <c r="C212" s="86" t="s">
        <v>1136</v>
      </c>
      <c r="D212" s="95"/>
      <c r="E212" s="86">
        <v>53341.47</v>
      </c>
      <c r="F212" s="95"/>
      <c r="G212" s="197"/>
      <c r="H212" s="95"/>
    </row>
    <row r="213" spans="1:8" ht="15.75">
      <c r="A213" s="197"/>
      <c r="B213" s="99" t="s">
        <v>1138</v>
      </c>
      <c r="C213" s="95"/>
      <c r="D213" s="95"/>
      <c r="E213" s="86">
        <v>7539.09</v>
      </c>
      <c r="F213" s="95"/>
      <c r="G213" s="197"/>
      <c r="H213" s="95"/>
    </row>
    <row r="214" spans="1:8" ht="16.5" thickBot="1">
      <c r="A214" s="198"/>
      <c r="B214" s="100" t="s">
        <v>1002</v>
      </c>
      <c r="C214" s="96"/>
      <c r="D214" s="96"/>
      <c r="E214" s="91">
        <v>6422</v>
      </c>
      <c r="F214" s="96"/>
      <c r="G214" s="198"/>
      <c r="H214" s="96"/>
    </row>
    <row r="215" spans="1:8" ht="15.75">
      <c r="A215" s="196">
        <v>34</v>
      </c>
      <c r="B215" s="99" t="s">
        <v>1110</v>
      </c>
      <c r="C215" s="196" t="s">
        <v>1139</v>
      </c>
      <c r="D215" s="87">
        <v>27395</v>
      </c>
      <c r="E215" s="86">
        <v>646.59907</v>
      </c>
      <c r="F215" s="86">
        <v>149.80322</v>
      </c>
      <c r="G215" s="86">
        <v>2</v>
      </c>
      <c r="H215" s="86">
        <v>1067.1</v>
      </c>
    </row>
    <row r="216" spans="1:8" ht="15.75">
      <c r="A216" s="197"/>
      <c r="B216" s="99" t="s">
        <v>1140</v>
      </c>
      <c r="C216" s="197"/>
      <c r="D216" s="87">
        <v>27395</v>
      </c>
      <c r="E216" s="86">
        <v>66.15167</v>
      </c>
      <c r="F216" s="86" t="s">
        <v>811</v>
      </c>
      <c r="G216" s="86">
        <v>1</v>
      </c>
      <c r="H216" s="86">
        <v>54.2</v>
      </c>
    </row>
    <row r="217" spans="1:8" ht="15.75">
      <c r="A217" s="197"/>
      <c r="B217" s="99" t="s">
        <v>995</v>
      </c>
      <c r="C217" s="197"/>
      <c r="D217" s="87">
        <v>27395</v>
      </c>
      <c r="E217" s="86">
        <v>35.98855</v>
      </c>
      <c r="F217" s="86" t="s">
        <v>811</v>
      </c>
      <c r="G217" s="86">
        <v>2</v>
      </c>
      <c r="H217" s="86">
        <v>61.1</v>
      </c>
    </row>
    <row r="218" spans="1:8" ht="16.5" thickBot="1">
      <c r="A218" s="198"/>
      <c r="B218" s="100" t="s">
        <v>1141</v>
      </c>
      <c r="C218" s="198"/>
      <c r="D218" s="92">
        <v>27395</v>
      </c>
      <c r="E218" s="91">
        <v>90.46232</v>
      </c>
      <c r="F218" s="91" t="s">
        <v>811</v>
      </c>
      <c r="G218" s="91">
        <v>1</v>
      </c>
      <c r="H218" s="91">
        <v>206</v>
      </c>
    </row>
    <row r="219" spans="1:8" ht="46.5" customHeight="1">
      <c r="A219" s="196">
        <v>35</v>
      </c>
      <c r="B219" s="99" t="s">
        <v>1110</v>
      </c>
      <c r="C219" s="196" t="s">
        <v>1142</v>
      </c>
      <c r="D219" s="87">
        <v>30195</v>
      </c>
      <c r="E219" s="86">
        <v>19019</v>
      </c>
      <c r="F219" s="86">
        <v>5271</v>
      </c>
      <c r="G219" s="86">
        <v>2</v>
      </c>
      <c r="H219" s="86">
        <v>1246.8</v>
      </c>
    </row>
    <row r="220" spans="1:8" ht="15.75">
      <c r="A220" s="197"/>
      <c r="B220" s="99" t="s">
        <v>693</v>
      </c>
      <c r="C220" s="197"/>
      <c r="D220" s="87">
        <v>29952</v>
      </c>
      <c r="E220" s="86">
        <v>295</v>
      </c>
      <c r="F220" s="86">
        <v>60</v>
      </c>
      <c r="G220" s="86">
        <v>1</v>
      </c>
      <c r="H220" s="86">
        <v>94</v>
      </c>
    </row>
    <row r="221" spans="1:8" ht="13.5" thickBot="1">
      <c r="A221" s="198"/>
      <c r="B221" s="96"/>
      <c r="C221" s="198"/>
      <c r="D221" s="96"/>
      <c r="E221" s="96"/>
      <c r="F221" s="96"/>
      <c r="G221" s="96"/>
      <c r="H221" s="96"/>
    </row>
    <row r="222" spans="1:8" ht="32.25" thickBot="1">
      <c r="A222" s="88">
        <v>36</v>
      </c>
      <c r="B222" s="100" t="s">
        <v>1110</v>
      </c>
      <c r="C222" s="91" t="s">
        <v>1143</v>
      </c>
      <c r="D222" s="92">
        <v>31413</v>
      </c>
      <c r="E222" s="91">
        <v>6013.02</v>
      </c>
      <c r="F222" s="91" t="s">
        <v>811</v>
      </c>
      <c r="G222" s="91">
        <v>2</v>
      </c>
      <c r="H222" s="91" t="s">
        <v>1034</v>
      </c>
    </row>
    <row r="223" spans="1:8" ht="32.25" thickBot="1">
      <c r="A223" s="88">
        <v>37</v>
      </c>
      <c r="B223" s="100" t="s">
        <v>1144</v>
      </c>
      <c r="C223" s="91" t="s">
        <v>1145</v>
      </c>
      <c r="D223" s="92">
        <v>31837</v>
      </c>
      <c r="E223" s="91">
        <v>25720290.8</v>
      </c>
      <c r="F223" s="91">
        <v>7773243.76</v>
      </c>
      <c r="G223" s="91">
        <v>2</v>
      </c>
      <c r="H223" s="91">
        <v>1117.5</v>
      </c>
    </row>
    <row r="224" spans="1:8" ht="15.75">
      <c r="A224" s="196">
        <v>38</v>
      </c>
      <c r="B224" s="99" t="s">
        <v>1110</v>
      </c>
      <c r="C224" s="196" t="s">
        <v>1146</v>
      </c>
      <c r="D224" s="86">
        <v>1995</v>
      </c>
      <c r="E224" s="86">
        <v>3260.62</v>
      </c>
      <c r="F224" s="86">
        <v>2653.73</v>
      </c>
      <c r="G224" s="86">
        <v>1</v>
      </c>
      <c r="H224" s="196">
        <v>751.5</v>
      </c>
    </row>
    <row r="225" spans="1:8" ht="15.75">
      <c r="A225" s="197"/>
      <c r="B225" s="99" t="s">
        <v>1147</v>
      </c>
      <c r="C225" s="197"/>
      <c r="D225" s="86">
        <v>1995</v>
      </c>
      <c r="E225" s="86">
        <v>7.608</v>
      </c>
      <c r="F225" s="86" t="s">
        <v>811</v>
      </c>
      <c r="G225" s="86">
        <v>1</v>
      </c>
      <c r="H225" s="197"/>
    </row>
    <row r="226" spans="1:8" ht="15.75">
      <c r="A226" s="197"/>
      <c r="B226" s="99" t="s">
        <v>1002</v>
      </c>
      <c r="C226" s="197"/>
      <c r="D226" s="86">
        <v>1995</v>
      </c>
      <c r="E226" s="86">
        <v>9.289</v>
      </c>
      <c r="F226" s="86" t="s">
        <v>811</v>
      </c>
      <c r="G226" s="86">
        <v>1</v>
      </c>
      <c r="H226" s="197"/>
    </row>
    <row r="227" spans="1:8" ht="16.5" thickBot="1">
      <c r="A227" s="198"/>
      <c r="B227" s="100" t="s">
        <v>1002</v>
      </c>
      <c r="C227" s="198"/>
      <c r="D227" s="91">
        <v>1968</v>
      </c>
      <c r="E227" s="91">
        <v>9.289</v>
      </c>
      <c r="F227" s="91" t="s">
        <v>811</v>
      </c>
      <c r="G227" s="91">
        <v>1</v>
      </c>
      <c r="H227" s="198"/>
    </row>
    <row r="228" spans="1:8" ht="32.25" thickBot="1">
      <c r="A228" s="88">
        <v>39</v>
      </c>
      <c r="B228" s="100" t="s">
        <v>1110</v>
      </c>
      <c r="C228" s="91" t="s">
        <v>1148</v>
      </c>
      <c r="D228" s="91">
        <v>1979</v>
      </c>
      <c r="E228" s="91" t="s">
        <v>811</v>
      </c>
      <c r="F228" s="91" t="s">
        <v>811</v>
      </c>
      <c r="G228" s="91">
        <v>2</v>
      </c>
      <c r="H228" s="91">
        <v>1074.3</v>
      </c>
    </row>
    <row r="229" spans="1:8" ht="32.25" thickBot="1">
      <c r="A229" s="88">
        <v>40</v>
      </c>
      <c r="B229" s="100" t="s">
        <v>1110</v>
      </c>
      <c r="C229" s="91" t="s">
        <v>1149</v>
      </c>
      <c r="D229" s="91">
        <v>1978</v>
      </c>
      <c r="E229" s="91">
        <v>2579075</v>
      </c>
      <c r="F229" s="91" t="s">
        <v>811</v>
      </c>
      <c r="G229" s="91">
        <v>2</v>
      </c>
      <c r="H229" s="91">
        <v>647</v>
      </c>
    </row>
    <row r="230" spans="1:8" ht="46.5" customHeight="1">
      <c r="A230" s="196">
        <v>41</v>
      </c>
      <c r="B230" s="99" t="s">
        <v>1110</v>
      </c>
      <c r="C230" s="196" t="s">
        <v>1150</v>
      </c>
      <c r="D230" s="87">
        <v>31637</v>
      </c>
      <c r="E230" s="86">
        <v>6509347.65</v>
      </c>
      <c r="F230" s="86">
        <v>884909.71</v>
      </c>
      <c r="G230" s="86">
        <v>2</v>
      </c>
      <c r="H230" s="86">
        <v>709.4</v>
      </c>
    </row>
    <row r="231" spans="1:8" ht="16.5" thickBot="1">
      <c r="A231" s="198"/>
      <c r="B231" s="100" t="s">
        <v>693</v>
      </c>
      <c r="C231" s="198"/>
      <c r="D231" s="92">
        <v>31637</v>
      </c>
      <c r="E231" s="91">
        <v>20224.23</v>
      </c>
      <c r="F231" s="91" t="s">
        <v>811</v>
      </c>
      <c r="G231" s="91">
        <v>1</v>
      </c>
      <c r="H231" s="91">
        <v>43</v>
      </c>
    </row>
    <row r="232" spans="1:8" ht="32.25" thickBot="1">
      <c r="A232" s="88">
        <v>42</v>
      </c>
      <c r="B232" s="100" t="s">
        <v>1151</v>
      </c>
      <c r="C232" s="91" t="s">
        <v>1152</v>
      </c>
      <c r="D232" s="91">
        <v>1980</v>
      </c>
      <c r="E232" s="91" t="s">
        <v>811</v>
      </c>
      <c r="F232" s="91" t="s">
        <v>811</v>
      </c>
      <c r="G232" s="91">
        <v>2</v>
      </c>
      <c r="H232" s="91">
        <v>706</v>
      </c>
    </row>
    <row r="233" spans="1:8" ht="15.75">
      <c r="A233" s="199">
        <v>43</v>
      </c>
      <c r="B233" s="99" t="s">
        <v>1110</v>
      </c>
      <c r="C233" s="196" t="s">
        <v>1153</v>
      </c>
      <c r="D233" s="87">
        <v>30618</v>
      </c>
      <c r="E233" s="86">
        <v>6226586.99</v>
      </c>
      <c r="F233" s="86" t="s">
        <v>811</v>
      </c>
      <c r="G233" s="196">
        <v>2</v>
      </c>
      <c r="H233" s="196">
        <v>1031.5</v>
      </c>
    </row>
    <row r="234" spans="1:8" ht="16.5" thickBot="1">
      <c r="A234" s="200"/>
      <c r="B234" s="100" t="s">
        <v>1141</v>
      </c>
      <c r="C234" s="198"/>
      <c r="D234" s="92">
        <v>30618</v>
      </c>
      <c r="E234" s="91">
        <v>318759.36</v>
      </c>
      <c r="F234" s="91" t="s">
        <v>811</v>
      </c>
      <c r="G234" s="198"/>
      <c r="H234" s="198"/>
    </row>
    <row r="235" spans="1:8" ht="15.75">
      <c r="A235" s="199">
        <v>44</v>
      </c>
      <c r="B235" s="86" t="s">
        <v>998</v>
      </c>
      <c r="C235" s="196" t="s">
        <v>1154</v>
      </c>
      <c r="D235" s="86">
        <v>1988</v>
      </c>
      <c r="E235" s="86">
        <v>1621328.54</v>
      </c>
      <c r="F235" s="86">
        <v>67518.21</v>
      </c>
      <c r="G235" s="86">
        <v>2</v>
      </c>
      <c r="H235" s="86">
        <v>1260</v>
      </c>
    </row>
    <row r="236" spans="1:8" ht="15.75">
      <c r="A236" s="201"/>
      <c r="B236" s="86" t="s">
        <v>698</v>
      </c>
      <c r="C236" s="197"/>
      <c r="D236" s="86">
        <v>1988</v>
      </c>
      <c r="E236" s="86">
        <v>964567.5</v>
      </c>
      <c r="F236" s="86">
        <v>153454.36</v>
      </c>
      <c r="G236" s="86">
        <v>1</v>
      </c>
      <c r="H236" s="86">
        <v>158</v>
      </c>
    </row>
    <row r="237" spans="1:8" ht="15.75">
      <c r="A237" s="201"/>
      <c r="B237" s="86" t="s">
        <v>1119</v>
      </c>
      <c r="C237" s="197"/>
      <c r="D237" s="86">
        <v>1982</v>
      </c>
      <c r="E237" s="86">
        <v>658320.91</v>
      </c>
      <c r="F237" s="86">
        <v>1044.35</v>
      </c>
      <c r="G237" s="86">
        <v>1</v>
      </c>
      <c r="H237" s="86">
        <v>255</v>
      </c>
    </row>
    <row r="238" spans="1:8" ht="15.75">
      <c r="A238" s="201"/>
      <c r="B238" s="86" t="s">
        <v>1155</v>
      </c>
      <c r="C238" s="197"/>
      <c r="D238" s="86">
        <v>1980</v>
      </c>
      <c r="E238" s="86">
        <v>953928.95</v>
      </c>
      <c r="F238" s="86">
        <v>55620.88</v>
      </c>
      <c r="G238" s="86">
        <v>1</v>
      </c>
      <c r="H238" s="86">
        <v>234</v>
      </c>
    </row>
    <row r="239" spans="1:8" ht="15.75">
      <c r="A239" s="201"/>
      <c r="B239" s="86" t="s">
        <v>695</v>
      </c>
      <c r="C239" s="197"/>
      <c r="D239" s="86">
        <v>1980</v>
      </c>
      <c r="E239" s="86">
        <v>525632.25</v>
      </c>
      <c r="F239" s="86">
        <v>525632.25</v>
      </c>
      <c r="G239" s="86">
        <v>1</v>
      </c>
      <c r="H239" s="86">
        <v>36</v>
      </c>
    </row>
    <row r="240" spans="1:8" ht="15.75">
      <c r="A240" s="201"/>
      <c r="B240" s="86" t="s">
        <v>1156</v>
      </c>
      <c r="C240" s="197"/>
      <c r="D240" s="86">
        <v>1980</v>
      </c>
      <c r="E240" s="86">
        <v>1621328.54</v>
      </c>
      <c r="F240" s="86">
        <v>67518.21</v>
      </c>
      <c r="G240" s="86">
        <v>1</v>
      </c>
      <c r="H240" s="86">
        <v>462</v>
      </c>
    </row>
    <row r="241" spans="1:8" ht="15.75">
      <c r="A241" s="201"/>
      <c r="B241" s="86"/>
      <c r="C241" s="197"/>
      <c r="D241" s="95"/>
      <c r="E241" s="86"/>
      <c r="F241" s="95"/>
      <c r="G241" s="86"/>
      <c r="H241" s="95"/>
    </row>
    <row r="242" spans="1:8" ht="16.5" thickBot="1">
      <c r="A242" s="200"/>
      <c r="B242" s="91"/>
      <c r="C242" s="198"/>
      <c r="D242" s="96"/>
      <c r="E242" s="96"/>
      <c r="F242" s="96"/>
      <c r="G242" s="96"/>
      <c r="H242" s="96"/>
    </row>
  </sheetData>
  <mergeCells count="85">
    <mergeCell ref="A235:A242"/>
    <mergeCell ref="C235:C242"/>
    <mergeCell ref="H224:H227"/>
    <mergeCell ref="A230:A231"/>
    <mergeCell ref="C230:C231"/>
    <mergeCell ref="A233:A234"/>
    <mergeCell ref="C233:C234"/>
    <mergeCell ref="G233:G234"/>
    <mergeCell ref="H233:H234"/>
    <mergeCell ref="A219:A221"/>
    <mergeCell ref="C219:C221"/>
    <mergeCell ref="A224:A227"/>
    <mergeCell ref="C224:C227"/>
    <mergeCell ref="A207:A214"/>
    <mergeCell ref="G207:G214"/>
    <mergeCell ref="A215:A218"/>
    <mergeCell ref="C215:C218"/>
    <mergeCell ref="A204:A206"/>
    <mergeCell ref="C204:C206"/>
    <mergeCell ref="E204:E206"/>
    <mergeCell ref="F204:F206"/>
    <mergeCell ref="A199:A201"/>
    <mergeCell ref="C199:C201"/>
    <mergeCell ref="F199:F201"/>
    <mergeCell ref="A202:A203"/>
    <mergeCell ref="C202:C203"/>
    <mergeCell ref="A191:A194"/>
    <mergeCell ref="C191:C194"/>
    <mergeCell ref="A195:A198"/>
    <mergeCell ref="C195:C198"/>
    <mergeCell ref="H180:H181"/>
    <mergeCell ref="A182:A184"/>
    <mergeCell ref="C182:C184"/>
    <mergeCell ref="A185:A190"/>
    <mergeCell ref="C185:C190"/>
    <mergeCell ref="A168:A172"/>
    <mergeCell ref="A173:A179"/>
    <mergeCell ref="C173:C179"/>
    <mergeCell ref="A180:A181"/>
    <mergeCell ref="C180:C181"/>
    <mergeCell ref="H152:H153"/>
    <mergeCell ref="A154:A160"/>
    <mergeCell ref="C154:C160"/>
    <mergeCell ref="A161:A167"/>
    <mergeCell ref="C161:C167"/>
    <mergeCell ref="D152:D153"/>
    <mergeCell ref="E152:E153"/>
    <mergeCell ref="F152:F153"/>
    <mergeCell ref="G152:G153"/>
    <mergeCell ref="A149:A151"/>
    <mergeCell ref="C149:C151"/>
    <mergeCell ref="A152:A153"/>
    <mergeCell ref="B152:B153"/>
    <mergeCell ref="A137:A141"/>
    <mergeCell ref="C137:C141"/>
    <mergeCell ref="A142:A148"/>
    <mergeCell ref="C142:C148"/>
    <mergeCell ref="A127:A131"/>
    <mergeCell ref="C127:C131"/>
    <mergeCell ref="A132:A135"/>
    <mergeCell ref="C132:C135"/>
    <mergeCell ref="A101:A108"/>
    <mergeCell ref="C101:C108"/>
    <mergeCell ref="A109:A126"/>
    <mergeCell ref="H109:H126"/>
    <mergeCell ref="A85:A90"/>
    <mergeCell ref="C85:C90"/>
    <mergeCell ref="A91:A100"/>
    <mergeCell ref="C91:C100"/>
    <mergeCell ref="A51:A59"/>
    <mergeCell ref="C51:C59"/>
    <mergeCell ref="A60:A84"/>
    <mergeCell ref="C60:C84"/>
    <mergeCell ref="A41:A42"/>
    <mergeCell ref="C41:C42"/>
    <mergeCell ref="A43:A50"/>
    <mergeCell ref="C43:C50"/>
    <mergeCell ref="A31:A38"/>
    <mergeCell ref="C31:C38"/>
    <mergeCell ref="A39:A40"/>
    <mergeCell ref="C39:C40"/>
    <mergeCell ref="A1:A3"/>
    <mergeCell ref="C1:C3"/>
    <mergeCell ref="A5:A30"/>
    <mergeCell ref="C5:C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imu1</dc:creator>
  <cp:keywords/>
  <dc:description/>
  <cp:lastModifiedBy>imu2</cp:lastModifiedBy>
  <cp:lastPrinted>2010-10-14T06:47:23Z</cp:lastPrinted>
  <dcterms:created xsi:type="dcterms:W3CDTF">2008-02-05T07:55:56Z</dcterms:created>
  <dcterms:modified xsi:type="dcterms:W3CDTF">2013-02-21T05:28:09Z</dcterms:modified>
  <cp:category/>
  <cp:version/>
  <cp:contentType/>
  <cp:contentStatus/>
</cp:coreProperties>
</file>