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270" windowHeight="8145" tabRatio="939" activeTab="0"/>
  </bookViews>
  <sheets>
    <sheet name="Александровск" sheetId="1" r:id="rId1"/>
    <sheet name="Большесунд" sheetId="2" r:id="rId2"/>
    <sheet name="Ильинка" sheetId="3" r:id="rId3"/>
    <sheet name="Кадикасы" sheetId="4" r:id="rId4"/>
    <sheet name="Моргауши" sheetId="5" r:id="rId5"/>
    <sheet name="Москакасы" sheetId="6" r:id="rId6"/>
    <sheet name="Оринино" sheetId="7" r:id="rId7"/>
    <sheet name="Сятра " sheetId="8" r:id="rId8"/>
    <sheet name="Тораево" sheetId="9" r:id="rId9"/>
    <sheet name="Хорной" sheetId="10" r:id="rId10"/>
    <sheet name="Чуманкасы" sheetId="11" r:id="rId11"/>
    <sheet name="Шатьма " sheetId="12" r:id="rId12"/>
    <sheet name="Юнга" sheetId="13" r:id="rId13"/>
    <sheet name="Юськасы" sheetId="14" r:id="rId14"/>
    <sheet name="Ярабай" sheetId="15" r:id="rId15"/>
    <sheet name="Ярославка" sheetId="16" r:id="rId16"/>
  </sheets>
  <definedNames>
    <definedName name="_xlnm.Print_Area" localSheetId="0">'Александровск'!$A$1:$Z$76</definedName>
    <definedName name="_xlnm.Print_Area" localSheetId="1">'Большесунд'!$A$1:$Z$80</definedName>
    <definedName name="_xlnm.Print_Area" localSheetId="2">'Ильинка'!$A$1:$Z$82</definedName>
    <definedName name="_xlnm.Print_Area" localSheetId="3">'Кадикасы'!$A$1:$Z$78</definedName>
    <definedName name="_xlnm.Print_Area" localSheetId="4">'Моргауши'!$A$1:$Z$75</definedName>
    <definedName name="_xlnm.Print_Area" localSheetId="5">'Москакасы'!$A$1:$Z$77</definedName>
    <definedName name="_xlnm.Print_Area" localSheetId="6">'Оринино'!$A$1:$Z$75</definedName>
    <definedName name="_xlnm.Print_Area" localSheetId="7">'Сятра '!$A$1:$Z$75</definedName>
    <definedName name="_xlnm.Print_Area" localSheetId="10">'Чуманкасы'!$A$1:$Z$76</definedName>
    <definedName name="_xlnm.Print_Area" localSheetId="12">'Юнга'!$A$1:$Z$78</definedName>
    <definedName name="_xlnm.Print_Area" localSheetId="13">'Юськасы'!$A$1:$Z$75</definedName>
    <definedName name="_xlnm.Print_Area" localSheetId="14">'Ярабай'!$A$1:$Z$75</definedName>
    <definedName name="_xlnm.Print_Area" localSheetId="15">'Ярославка'!$A$1:$Z$75</definedName>
  </definedNames>
  <calcPr fullCalcOnLoad="1"/>
</workbook>
</file>

<file path=xl/sharedStrings.xml><?xml version="1.0" encoding="utf-8"?>
<sst xmlns="http://schemas.openxmlformats.org/spreadsheetml/2006/main" count="6997" uniqueCount="448">
  <si>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</si>
  <si>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</si>
  <si>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</si>
  <si>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</si>
  <si>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</si>
  <si>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</si>
  <si>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</si>
  <si>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</si>
  <si>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</si>
  <si>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</si>
  <si>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</si>
  <si>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</si>
  <si>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</si>
  <si>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</si>
  <si>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</si>
  <si>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</si>
  <si>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</si>
  <si>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</si>
  <si>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</si>
  <si>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</si>
  <si>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</si>
  <si>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</si>
  <si>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</si>
  <si>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</si>
  <si>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</si>
  <si>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</si>
  <si>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</si>
  <si>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</si>
  <si>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</si>
  <si>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</si>
  <si>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</si>
  <si>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</si>
  <si>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</si>
  <si>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</si>
  <si>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</si>
  <si>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</si>
  <si>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</si>
  <si>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</si>
  <si>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</si>
  <si>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</si>
  <si>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</si>
  <si>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Федеральный закон от 6 октября 2003 г. №131-ФЗ "Об общих принципах организации местного самоуправления в Российской Федерации"</t>
  </si>
  <si>
    <t>статья 14</t>
  </si>
  <si>
    <t>01.01.2006, не установлен</t>
  </si>
  <si>
    <t xml:space="preserve">Закон ЧР от 18 октября 2004 г. №19 "Об организации местного самоуправления в Чувашской Республике" </t>
  </si>
  <si>
    <t>статья 8</t>
  </si>
  <si>
    <t>1.1.2.</t>
  </si>
  <si>
    <t>финансирование муниципальных учреждений</t>
  </si>
  <si>
    <t>РП-А-0200</t>
  </si>
  <si>
    <t>1.1.3.</t>
  </si>
  <si>
    <t>РП-А-0300</t>
  </si>
  <si>
    <t>1.1.4.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</si>
  <si>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</si>
  <si>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</si>
  <si>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</si>
  <si>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</si>
  <si>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</si>
  <si>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</si>
  <si>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</si>
  <si>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</si>
  <si>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</si>
  <si>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</si>
  <si>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</si>
  <si>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</si>
  <si>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</si>
  <si>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</si>
  <si>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</si>
  <si>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</si>
  <si>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</si>
  <si>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</si>
  <si>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</si>
  <si>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</si>
  <si>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</si>
  <si>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</si>
  <si>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0406</t>
  </si>
  <si>
    <t>Абз 4.подп.4 п.1.ст.14</t>
  </si>
  <si>
    <t>01.01.2006,не установлен</t>
  </si>
  <si>
    <t>Абз.4 подп.4 п.1 ст.8</t>
  </si>
  <si>
    <t>1.1.12.</t>
  </si>
  <si>
    <t>РП-А-1200</t>
  </si>
  <si>
    <t>Абз.5 подп.5 п.5 ст.14</t>
  </si>
  <si>
    <t>Абз.5 подп.5 п.1 ст.8</t>
  </si>
  <si>
    <t>1.1.13.</t>
  </si>
  <si>
    <t>РП-А-1300</t>
  </si>
  <si>
    <t>1003</t>
  </si>
  <si>
    <t>Абз.6 подп.6 п.1 ст.14</t>
  </si>
  <si>
    <t>Абз.6 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</si>
  <si>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</si>
  <si>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</si>
  <si>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</si>
  <si>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</si>
  <si>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</si>
  <si>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</si>
  <si>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</si>
  <si>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</si>
  <si>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</si>
  <si>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</si>
  <si>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</si>
  <si>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</si>
  <si>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</si>
  <si>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 xml:space="preserve">Федеральный закон от 6 октября 2003 г. №131-ФЗ "Об общих принципах организации местного самоуправления в Российской Федерации" </t>
  </si>
  <si>
    <t>Абз.10 подп.9 п.1 ст.14</t>
  </si>
  <si>
    <t>Закон ЧР от 18 октября 2004 г. №19 "Об организации местного самоуправления в Чувашской Республике"  Закон ЧР от 25 ноября 2005Г. №47 "О пожарной безопасности в ЧР"</t>
  </si>
  <si>
    <t>Абз.9 подп.9 п.1 ст.8  п.5-6 ст. 5</t>
  </si>
  <si>
    <t>01.01.2006, не установлен 10.12..2005, не установлен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</si>
  <si>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</si>
  <si>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</si>
  <si>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</si>
  <si>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</si>
  <si>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</si>
  <si>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</si>
  <si>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</si>
  <si>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Абз.12 подп.11 п.1 ст.14</t>
  </si>
  <si>
    <t>Закон ЧР от 18 октября 2004 г. №19 "Об организации местного самоуправления в Чувашской Республике" Закон ЧР от 15.06.1998 Г. №11 "О библиотечном деле"</t>
  </si>
  <si>
    <t xml:space="preserve">Абз.11 подп.11 п.1, ст.8 статья 5 </t>
  </si>
  <si>
    <t xml:space="preserve">01.01.2006, не установлен 26.06.1998, не установлен 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</si>
  <si>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</si>
  <si>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</si>
  <si>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</si>
  <si>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Абз.22 подп.19,1 п .1 ст.15</t>
  </si>
  <si>
    <t>Абз.18 подп.18 п.1 ст.9</t>
  </si>
  <si>
    <t>1.1.21.</t>
  </si>
  <si>
    <t>РП-А-2100</t>
  </si>
  <si>
    <t>Абз.23 подп.19.2 п .1 ст.15</t>
  </si>
  <si>
    <t>статья 9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</si>
  <si>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</si>
  <si>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</si>
  <si>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</si>
  <si>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</si>
  <si>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</si>
  <si>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</si>
  <si>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Абз.30 подп.26  п .1 ст.15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</si>
  <si>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</si>
  <si>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</si>
  <si>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</si>
  <si>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 xml:space="preserve"> Закон ЧР от 8 октября 2001 г. №47"О физической культуре и спорте в ЧР"</t>
  </si>
  <si>
    <t>статья 7</t>
  </si>
  <si>
    <t>19.10.2001, не установлен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</si>
  <si>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</si>
  <si>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</si>
  <si>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</si>
  <si>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</si>
  <si>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</si>
  <si>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</si>
  <si>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</si>
  <si>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</si>
  <si>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</si>
  <si>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</si>
  <si>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</si>
  <si>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</si>
  <si>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0503</t>
  </si>
  <si>
    <t>Абз.16 подп.15 п .1 ст.15</t>
  </si>
  <si>
    <t>Абз.15 подп.15 п.1 ст.9</t>
  </si>
  <si>
    <t>1.1.29.</t>
  </si>
  <si>
    <t>РП-А-2900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</si>
  <si>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</si>
  <si>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</si>
  <si>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</si>
  <si>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</si>
  <si>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</si>
  <si>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</si>
  <si>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</si>
  <si>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</si>
  <si>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</si>
  <si>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</si>
  <si>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</si>
  <si>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</si>
  <si>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</si>
  <si>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</si>
  <si>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</si>
  <si>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</si>
  <si>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</si>
  <si>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</si>
  <si>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</si>
  <si>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</si>
  <si>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</si>
  <si>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</si>
  <si>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</si>
  <si>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</si>
  <si>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</si>
  <si>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</si>
  <si>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</si>
  <si>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 xml:space="preserve">Абз.9 подп.8 п.1 ст.14 </t>
  </si>
  <si>
    <t xml:space="preserve">Абз.8 подп.8 п.1  ст.8                                </t>
  </si>
  <si>
    <t xml:space="preserve">01.01.2006, не установлен  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</si>
  <si>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</si>
  <si>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</si>
  <si>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</si>
  <si>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</si>
  <si>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</si>
  <si>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</si>
  <si>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</si>
  <si>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</si>
  <si>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</si>
  <si>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</si>
  <si>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</si>
  <si>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</si>
  <si>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</si>
  <si>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</si>
  <si>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</si>
  <si>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обеспечение жильем малоимущих, проживающих в поселениях и нуждающихся в улучшении жилищных условий.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</si>
  <si>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</si>
  <si>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</si>
  <si>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</si>
  <si>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0203</t>
  </si>
  <si>
    <t>Абз.31 подп.29 п.1 ст.14</t>
  </si>
  <si>
    <t>1.4.</t>
  </si>
  <si>
    <t>РП-Г</t>
  </si>
  <si>
    <t>ИТОГО расходные обязательства поселений</t>
  </si>
  <si>
    <t xml:space="preserve"> </t>
  </si>
  <si>
    <t xml:space="preserve">Начальник финансового отдела </t>
  </si>
  <si>
    <t xml:space="preserve">Глава Александровского сельского поселения </t>
  </si>
  <si>
    <t xml:space="preserve">админситрации Моргаушского района </t>
  </si>
  <si>
    <t>администрации Моргаушского района</t>
  </si>
  <si>
    <t xml:space="preserve">Р.И.Ананьева </t>
  </si>
  <si>
    <t>0411             0412</t>
  </si>
  <si>
    <t>1101                            1104</t>
  </si>
  <si>
    <t xml:space="preserve">Воинский учет </t>
  </si>
  <si>
    <t>Пункт 1 статьи 11 Закона ЧР</t>
  </si>
  <si>
    <t xml:space="preserve">Глава Большесундырского сельского поселения </t>
  </si>
  <si>
    <t>0104</t>
  </si>
  <si>
    <t>0411      0412</t>
  </si>
  <si>
    <t xml:space="preserve">Глава Ильинского сельского поселения </t>
  </si>
  <si>
    <t>0411                             0412</t>
  </si>
  <si>
    <t>1101                           1104</t>
  </si>
  <si>
    <t xml:space="preserve">Глава Кадикасинского сельского поселения </t>
  </si>
  <si>
    <t>0107</t>
  </si>
  <si>
    <t xml:space="preserve">Глава Моргаушского сельского поселения </t>
  </si>
  <si>
    <t>0411               0412</t>
  </si>
  <si>
    <t>1101         1104</t>
  </si>
  <si>
    <t xml:space="preserve">Глава Москакасинского сельского поселения </t>
  </si>
  <si>
    <t>0411                                      0412</t>
  </si>
  <si>
    <t>1101                                     1104</t>
  </si>
  <si>
    <t xml:space="preserve">Глава Сятракасинского сельского поселения </t>
  </si>
  <si>
    <t>0411                                                  0412</t>
  </si>
  <si>
    <t>1101                                             1104</t>
  </si>
  <si>
    <t xml:space="preserve">Глава Тороаевского сельского поселения </t>
  </si>
  <si>
    <t xml:space="preserve">Глава Хорнойского  сельского поселения </t>
  </si>
  <si>
    <t>0411                               0412</t>
  </si>
  <si>
    <t xml:space="preserve">Глава Чуманкасинского сельского поселения </t>
  </si>
  <si>
    <t>0411                                       0412</t>
  </si>
  <si>
    <t>1101                                         1104</t>
  </si>
  <si>
    <t xml:space="preserve">Глава Шатьмапосинского сельского поселения </t>
  </si>
  <si>
    <t>0411                              0412</t>
  </si>
  <si>
    <t>1101                              1104</t>
  </si>
  <si>
    <t xml:space="preserve">Глава Юнгинского сельского поселения </t>
  </si>
  <si>
    <t>0411                                    0412</t>
  </si>
  <si>
    <t>1101                                    1104</t>
  </si>
  <si>
    <t xml:space="preserve">Глава Юськасинского сельского поселения </t>
  </si>
  <si>
    <t xml:space="preserve">Глава Ярабайкасинского сельского поселения </t>
  </si>
  <si>
    <t>0411                                               0412</t>
  </si>
  <si>
    <t xml:space="preserve">Глава Ярославского  сельского поселения </t>
  </si>
  <si>
    <t>0411                0412</t>
  </si>
  <si>
    <t>01.01.2009, не установлен</t>
  </si>
  <si>
    <t>Решения Собрания депутатов Алесандровского сельского поселения от 107.12.2009 г. № С-28/1</t>
  </si>
  <si>
    <t>01.01.2010 г -31.12.2010 г</t>
  </si>
  <si>
    <t>Решения Собрания депутатов  Ильинского сельского поселения от 17.12.2009 г. №С-31/1</t>
  </si>
  <si>
    <t>Решения Собрания депутатов  Кадикасинского сельского поселения от 13.17.2009г. №С-25/1</t>
  </si>
  <si>
    <t>Решения Собрания депутатов  Москакасинского сельского поселения от 18.12.2009 г. № 35/1</t>
  </si>
  <si>
    <t>Решения Собрания депутатов Сятракасинского сельского поселения от 21.12.2009 г №С-31/1</t>
  </si>
  <si>
    <t>Решения Собрания депутатов Тораевского   сельского поселения от 21.12.2009 г. №С-26/1</t>
  </si>
  <si>
    <t>Решения Собрания депутатов  Хорнойского сельского поселения от 18.12.2009 г. №С-32/1</t>
  </si>
  <si>
    <t>Решения Собрания депутатов  Чуманкасинского сельского поселения от 21.12.2009 г. № С-30/1</t>
  </si>
  <si>
    <t>Решения Собрания депутатов  Шатьмапосинского сельского поселения от 21.12.2009 г. №С-35/1</t>
  </si>
  <si>
    <t>Решения Собрания депутатов  Юнгинского сельского поселения от 17.12.2009 г. №С-34/1</t>
  </si>
  <si>
    <t>Решения Собрания депутатов Юськасинского  сельского поселения от 17.12.2009 г. №С-37/1</t>
  </si>
  <si>
    <t>Решения Собрания депутатов Ярабайкасинского  сельского поселения от 21.12.2009 г. №С-28/1</t>
  </si>
  <si>
    <t>Решения Собрания депутатов  Ярославского сельского поселения от 21.12.2009 г. №С-21/1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</si>
  <si>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</si>
  <si>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РП-Г-5200</t>
  </si>
  <si>
    <t>0114      0503</t>
  </si>
  <si>
    <t>0412</t>
  </si>
  <si>
    <t>1104</t>
  </si>
  <si>
    <t>0309</t>
  </si>
  <si>
    <t>РП-Б-4300</t>
  </si>
  <si>
    <t>РП-Б-4400</t>
  </si>
  <si>
    <t>РП-Б-4500</t>
  </si>
  <si>
    <t>РП-Б-4600</t>
  </si>
  <si>
    <t>0502</t>
  </si>
  <si>
    <t>Абз.4 подп.4 п.1 ст.9</t>
  </si>
  <si>
    <t>Всего расходов поселения</t>
  </si>
  <si>
    <t>0112</t>
  </si>
  <si>
    <t>Развитие улично-дорожной сети</t>
  </si>
  <si>
    <t>Абз.5  п.1 ст.6</t>
  </si>
  <si>
    <t>статья 17</t>
  </si>
  <si>
    <t xml:space="preserve">            0502</t>
  </si>
  <si>
    <t>0411
0412</t>
  </si>
  <si>
    <t xml:space="preserve">0406
</t>
  </si>
  <si>
    <t>С.Г. Никифорова</t>
  </si>
  <si>
    <t>А.В. Лаптев</t>
  </si>
  <si>
    <t>Р.И. Ананьева</t>
  </si>
  <si>
    <t>Ю.В. Перцев</t>
  </si>
  <si>
    <t>Г.Г. Лебедев</t>
  </si>
  <si>
    <t>Н.И. Никитин</t>
  </si>
  <si>
    <t>Н.А. Павлов</t>
  </si>
  <si>
    <t>Ю.А. Кожевников</t>
  </si>
  <si>
    <t>М.В. Колесникова</t>
  </si>
  <si>
    <t>Л.Г. Ковалева</t>
  </si>
  <si>
    <t>Н.П. Александров</t>
  </si>
  <si>
    <t>В.В. Фомин</t>
  </si>
  <si>
    <t>С.Н. Иванов</t>
  </si>
  <si>
    <t>В.В. Голубев</t>
  </si>
  <si>
    <t>Г.Я. Кожевников</t>
  </si>
  <si>
    <t>А.Н. Матросов</t>
  </si>
  <si>
    <t>0309
0310</t>
  </si>
  <si>
    <t>Решения Собрания депутатов Ярабайкасинского  сельского поселения от 21.12.2009 г. №С-28/2</t>
  </si>
  <si>
    <t>0501</t>
  </si>
  <si>
    <t>Решения Собрания депутатов Алесандровского сельского поселения от 107.12.2009 г. № С-28/2</t>
  </si>
  <si>
    <t>Решения Собрания депутатов Алесандровского сельского поселения от 107.12.2009 г. № С-28/3</t>
  </si>
  <si>
    <t>Решения Собрания депутатов Алесандровского сельского поселения от 107.12.2009 г. № С-28/4</t>
  </si>
  <si>
    <t>Решения Собрания депутатов Алесандровского сельского поселения от 107.12.2009 г. № С-28/5</t>
  </si>
  <si>
    <t>Решения Собрания депутатов  Ильинского сельского поселения от 17.12.2009 г. №С-31/2</t>
  </si>
  <si>
    <t>Решения Собрания депутатов  Москакасинского сельского поселения от 18.12.2009 г. № 35/4</t>
  </si>
  <si>
    <t>Решения Собрания депутатов Орининского  сельского поселения от 19.12.2009 г. №С-31/4</t>
  </si>
  <si>
    <t>0409</t>
  </si>
  <si>
    <t>Абз.5 подп.5 п.5 ст.15</t>
  </si>
  <si>
    <t>Ремонт объектов соц-культ сферы</t>
  </si>
  <si>
    <t>Господдержка молодых граждан ЧР</t>
  </si>
  <si>
    <t>0111</t>
  </si>
  <si>
    <t xml:space="preserve">0908
(1101)
</t>
  </si>
  <si>
    <t>0908
(1101)</t>
  </si>
  <si>
    <t>Возмещение расходов на уплату налога на имущество</t>
  </si>
  <si>
    <t>1403</t>
  </si>
  <si>
    <t>Абз.5 подп.5 п.1 ст.9</t>
  </si>
  <si>
    <t>заплани-ровано (2010 г.)</t>
  </si>
  <si>
    <t>фактически исполнено (2010 г.)</t>
  </si>
  <si>
    <t>текущий финансовый год (2011 г.)</t>
  </si>
  <si>
    <t>очередной финансовый год (2012 г.)</t>
  </si>
  <si>
    <t>финансовый год  2013</t>
  </si>
  <si>
    <t>финансовый год  2014</t>
  </si>
  <si>
    <t>финансовый год 2014</t>
  </si>
  <si>
    <t>отчетный  финансовый 
год</t>
  </si>
  <si>
    <t>запланировано (2010 г.)</t>
  </si>
  <si>
    <t>запланиро-вано (2010 г.)</t>
  </si>
  <si>
    <t>Реестр расходных обязательств Александровского сельского поселения Моргаушского района Чувашской Республики</t>
  </si>
  <si>
    <t>Реестр расходных обязательств Большесундырского сельского поселения Моргаушского района Чувашской Республики</t>
  </si>
  <si>
    <t>Реестр расходных обязательств Ильинского сельского поселения Моргаушского района Чувашской Республики</t>
  </si>
  <si>
    <t>Реестр расходных обязательств Кадикасинского сельского поселения Моргаушского района Чувашской Республики</t>
  </si>
  <si>
    <t>финансо-вый год  2013</t>
  </si>
  <si>
    <t>финансо-вый год 2014</t>
  </si>
  <si>
    <t>Реестр расходных обязательств Моргаушского  сельского поселения Моргаушского района Чувашской Республики</t>
  </si>
  <si>
    <t>Реестр расходных обязательств Москакасинского  сельского поселения Моргаушского района Чувашской Республики</t>
  </si>
  <si>
    <t>Реестр расходных обязательств Орининского сельского поселения Моргаушского района Чувашской Республики</t>
  </si>
  <si>
    <t>А.С. Волков</t>
  </si>
  <si>
    <t>Реестр расходных обязательств Сятракасинского сельского поселения Моргаушского района Чувашской Республики</t>
  </si>
  <si>
    <t>Реестр расходных обязательств Тораевского сельского поселения Моргаушского района Чувашской Республики</t>
  </si>
  <si>
    <t>Реестр расходных обязательств Хорнойского сельского поселения Моргаушского района Чувашской Республики</t>
  </si>
  <si>
    <t>1101      1104
1403</t>
  </si>
  <si>
    <t xml:space="preserve">
0310</t>
  </si>
  <si>
    <t>1.3.1.</t>
  </si>
  <si>
    <t>1.3.2.</t>
  </si>
  <si>
    <t>Абз.6 подп.6 п.1 ст.13</t>
  </si>
  <si>
    <t xml:space="preserve">Глава Орининского сельского поселения </t>
  </si>
  <si>
    <t xml:space="preserve">
0112
</t>
  </si>
  <si>
    <t>Абз 4.подп.4 п.1.ст.15</t>
  </si>
  <si>
    <t>Абз.4 подп.4 п.1 ст.10</t>
  </si>
  <si>
    <t>Абз 4.подп.4 п.1.ст.13</t>
  </si>
  <si>
    <t>Абз.4 подп.4 п.1 ст.7</t>
  </si>
  <si>
    <t xml:space="preserve">       0503</t>
  </si>
  <si>
    <t xml:space="preserve">                 0503</t>
  </si>
  <si>
    <t xml:space="preserve">                     0503</t>
  </si>
  <si>
    <t xml:space="preserve">                            0503</t>
  </si>
  <si>
    <t xml:space="preserve">                                  0503</t>
  </si>
  <si>
    <t xml:space="preserve">                                0503</t>
  </si>
  <si>
    <t xml:space="preserve">                                        0503</t>
  </si>
  <si>
    <t xml:space="preserve">                                          0503</t>
  </si>
  <si>
    <t xml:space="preserve">                                                     0503</t>
  </si>
  <si>
    <t xml:space="preserve">                                    0503</t>
  </si>
  <si>
    <t>0908
1101</t>
  </si>
  <si>
    <t>Устав Москакасинского сельского поселения Моргаушского района Чувашской Республики</t>
  </si>
  <si>
    <t>Абз.5 пп.4 п.1 ст.7</t>
  </si>
  <si>
    <t>Абз.5 пп.4 п.1 ст.6</t>
  </si>
  <si>
    <t>Абз.6 пп.5 п.1 ст.7</t>
  </si>
  <si>
    <t>Абз.2, пп.1, п.1,  ст. 7</t>
  </si>
  <si>
    <t>Абз.7 пп.6 п.1 ст.7</t>
  </si>
  <si>
    <t>Абз.9 пп.8 п.1 ст.7</t>
  </si>
  <si>
    <t>Абз.10 пп.9 п.1 ст.7</t>
  </si>
  <si>
    <t>Абз.12 пп.11 п.1 ст.7</t>
  </si>
  <si>
    <t>Абз.13 пп.12 п.1 ст.7</t>
  </si>
  <si>
    <t>Абз.14 пп.13 п.1 ст.7</t>
  </si>
  <si>
    <t>Абз.15 пп.14 п.1 ст.7</t>
  </si>
  <si>
    <t>Абз.20 пп.19 п.1 ст.7</t>
  </si>
  <si>
    <t>Абз.21 пп.20 п.1 ст.7</t>
  </si>
  <si>
    <t>Абз.22 пп.21 п.1 ст.7</t>
  </si>
  <si>
    <t>Абз.6, пп.5, п.1, ст.8</t>
  </si>
  <si>
    <t>Абз.13 пп.12, п.1 ст.7</t>
  </si>
  <si>
    <t>Устав Александровского сельского поселения Моргаушского района Чувашской Республики</t>
  </si>
  <si>
    <t>Абз.2, пп.1, п.1,  ст. 8</t>
  </si>
  <si>
    <t>Абз.2, пп.1, п.1,  ст. 9</t>
  </si>
  <si>
    <t>21.11.2005 г -не установлен</t>
  </si>
  <si>
    <t>01.01.2010г.-31.12.2010г.</t>
  </si>
  <si>
    <t>Устав Большесундырского сельского поселения Моргаушского района Чувашской Республики</t>
  </si>
  <si>
    <t>Приме-чание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</si>
  <si>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</si>
  <si>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</si>
  <si>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</si>
  <si>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</si>
  <si>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</si>
  <si>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1.4.1.</t>
  </si>
  <si>
    <t>1.4.2</t>
  </si>
  <si>
    <t>РП-Г-5100</t>
  </si>
  <si>
    <t xml:space="preserve">Решения Собрания депутатов  сельского поселения </t>
  </si>
  <si>
    <t>1.2.2.</t>
  </si>
  <si>
    <t>1.2.3.</t>
  </si>
  <si>
    <t>1.5</t>
  </si>
  <si>
    <t>Код  бюджет-ной классифи-кации (Рз, Прз)</t>
  </si>
  <si>
    <t>Обеспечение жильем молодых семей и молодых специалистов и граждан РФ, проживающих  в с/м, ФЦП "Социальное развитие села до 2012 года"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</si>
  <si>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</si>
  <si>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1.2.1.</t>
  </si>
  <si>
    <t>основе генеральных планов поселения локументации по планировке территории, выдача разрешений на строительство, разрешений на ввод объектов в эксплуатацию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</si>
  <si>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Федерации"</t>
  </si>
  <si>
    <t>создание музеев поселения</t>
  </si>
  <si>
    <t>Решения Собрания депутатов  Б.Сундырского сельского поселения от 09.12.2009 г. №С-3/2</t>
  </si>
  <si>
    <t>Решения Собрания депутатов  Александровского сельского поселения от 09.12.2009 г. №С-3/1</t>
  </si>
  <si>
    <t>текущий финансо-вый год (2011 г.)</t>
  </si>
  <si>
    <t>очередной финансо-вый год (2012 г.)</t>
  </si>
  <si>
    <t>1.5.</t>
  </si>
  <si>
    <t>Устав Ильинского сельского поселения Моргаушского района Чувашской Республики</t>
  </si>
  <si>
    <t>Устав Кадикасинского сельского поселения Моргаушского района Чувашской Республики</t>
  </si>
  <si>
    <t>Устав Моргаушского сельского поселения Моргаушского района Чувашской Республики</t>
  </si>
  <si>
    <t>Устав Орининского сельского поселения Моргаушского района Чувашской Республики</t>
  </si>
  <si>
    <t>Устав Сятракасинского сельского поселения Моргаушского района Чувашской Республики</t>
  </si>
  <si>
    <t>Устав Тораевского сельского поселения Моргаушского района Чувашской Республики</t>
  </si>
  <si>
    <t>1.5.1</t>
  </si>
  <si>
    <t>Всег о расходов</t>
  </si>
  <si>
    <t>Устав Хорнойского сельского поселения Моргаушского района Чувашской Республики</t>
  </si>
  <si>
    <t>Устав Чуманкасинского сельского поселения Моргаушского района Чувашской Республики</t>
  </si>
  <si>
    <t>Устав Шатьмапосинского сельского поселения Моргаушского района Чувашской Республики</t>
  </si>
  <si>
    <t>Решение Собрания депутатов  Кадикасинского сельского поселения от 17.12.2009г. №С-25/1</t>
  </si>
  <si>
    <t>Решение Собрания депутатов  Моргаушского сельского поселения от 17.12.2009 г. №С-29/1</t>
  </si>
  <si>
    <t>Решение Собрания депутатов  Москакасинского сельского поселения от 18.12.2009 г. № 35/1</t>
  </si>
  <si>
    <t>Решение Собрания депутатов Орининского  сельского поселения от 19.12.2009 г. №С-31/1</t>
  </si>
  <si>
    <t>Реестр расходных обязательств Чуманкасинского сельского поселения Моргаушского района Чувашской Республики</t>
  </si>
  <si>
    <t>Решение Собрания депутатов  Чуманкасинского сельского поселения от 21.12.2009 г. № С-30/1</t>
  </si>
  <si>
    <t>Реестр расходных обязательств Шатьмапосинского сельского поселения Моргаушского района Чувашской Республики</t>
  </si>
  <si>
    <t>Решение Собрания депутатов  Шатьмапосинского сельского поселения от 21.12.2009 г. №С-35/1</t>
  </si>
  <si>
    <t>Реестр расходных обязательств Юнгинского сельского поселения Моргаушского района Чувашской Республики</t>
  </si>
  <si>
    <t>Устав Юнгинского сельского поселения Моргаушского района Чувашской Республики</t>
  </si>
  <si>
    <t>Решение Собрания депутатов  Юнгинского сельского поселения от 17.12.2009 г. №С-3/2</t>
  </si>
  <si>
    <t>Реестр расходных обязательств Юськасинского сельского поселения Моргаушского района Чувашской Республики</t>
  </si>
  <si>
    <t>Устав Юськасинского сельского поселения Моргаушского района Чувашской Республики</t>
  </si>
  <si>
    <t>Решения Собрания депутатов Юськасинского сельского поселения от 09.12.2009 г. №С-3/2</t>
  </si>
  <si>
    <t>Реестр расходных обязательств Ярабайкасинского сельского поселения Моргаушского района Чувашской Республики</t>
  </si>
  <si>
    <t>Устав Ярабакасинского сельского поселения Моргаушского района Чувашской Республики</t>
  </si>
  <si>
    <t>Решение Собрания депутатов Ярабайкасинского сельского поселения от 21.12.2009г № С-28/1</t>
  </si>
  <si>
    <t>Устав Ярославского сельского поселения Моргаушского района Чувашской Республики</t>
  </si>
  <si>
    <t>Решение Собрания депутатов  Ярославского сельского поселения от 21.12.2009 г. №С-21/1</t>
  </si>
  <si>
    <t>Реестр расходных обязательств Ярославского  сельского поселения Моргаушского района Чувашской Республики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</si>
</sst>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[$-FC19]d\ mmmm\ yyyy\ &quot;г.&quot;"/>
    <numFmt numFmtId="169" formatCode="0.000000"/>
    <numFmt numFmtId="170" formatCode="0.0000000"/>
    <numFmt numFmtId="171" formatCode="0.00000000"/>
    <numFmt numFmtId="172" formatCode="0.000000000"/>
  </numFmts>
  <fonts count="80">
    <font>
      <sz val="10"/>
      <name val="Arial Cyr"/>
      <family val="0"/>
    </font>
    <font>
      <sz val="11"/>
      <color indexed="8"/>
      <name val="Times New Roman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u val="single"/>
      <sz val="8"/>
      <color indexed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u val="single"/>
      <sz val="10"/>
      <color indexed="8"/>
      <name val="Times New Roman"/>
      <family val="1"/>
    </font>
    <font>
      <u val="single"/>
      <sz val="8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Arial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u val="single"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2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Arial Cyr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2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u val="single"/>
      <sz val="8"/>
      <color rgb="FF0000FF"/>
      <name val="Arial"/>
      <family val="2"/>
    </font>
    <font>
      <u val="single"/>
      <sz val="10"/>
      <color rgb="FF0000FF"/>
      <name val="Arial"/>
      <family val="2"/>
    </font>
    <font>
      <u val="single"/>
      <sz val="10"/>
      <color rgb="FF0000FF"/>
      <name val="Arial Cyr"/>
      <family val="0"/>
    </font>
    <font>
      <u val="single"/>
      <sz val="8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0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3" fillId="0" borderId="10" xfId="43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164" fontId="12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11" fillId="0" borderId="0" xfId="33" applyFont="1" applyBorder="1">
      <alignment/>
      <protection/>
    </xf>
    <xf numFmtId="164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0" fillId="0" borderId="0" xfId="0" applyNumberFormat="1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43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/>
    </xf>
    <xf numFmtId="0" fontId="14" fillId="0" borderId="0" xfId="0" applyNumberFormat="1" applyFont="1" applyFill="1" applyBorder="1" applyAlignment="1" applyProtection="1">
      <alignment vertical="top"/>
      <protection/>
    </xf>
    <xf numFmtId="49" fontId="14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77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43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>
      <alignment horizontal="right"/>
    </xf>
    <xf numFmtId="0" fontId="77" fillId="0" borderId="14" xfId="0" applyNumberFormat="1" applyFont="1" applyFill="1" applyBorder="1" applyAlignment="1" applyProtection="1">
      <alignment horizontal="center" vertical="center" wrapText="1"/>
      <protection/>
    </xf>
    <xf numFmtId="49" fontId="77" fillId="0" borderId="10" xfId="0" applyNumberFormat="1" applyFont="1" applyFill="1" applyBorder="1" applyAlignment="1" applyProtection="1">
      <alignment horizontal="center" vertical="center" wrapText="1"/>
      <protection/>
    </xf>
    <xf numFmtId="0" fontId="77" fillId="0" borderId="10" xfId="43" applyNumberFormat="1" applyFont="1" applyFill="1" applyBorder="1" applyAlignment="1" applyProtection="1">
      <alignment horizontal="center" vertical="center" wrapText="1"/>
      <protection/>
    </xf>
    <xf numFmtId="0" fontId="77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77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right"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24" fillId="0" borderId="0" xfId="0" applyFont="1" applyBorder="1" applyAlignment="1">
      <alignment wrapText="1"/>
    </xf>
    <xf numFmtId="0" fontId="27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14" xfId="0" applyNumberFormat="1" applyFont="1" applyFill="1" applyBorder="1" applyAlignment="1" applyProtection="1">
      <alignment horizontal="left" vertical="center" wrapText="1"/>
      <protection/>
    </xf>
    <xf numFmtId="0" fontId="29" fillId="0" borderId="10" xfId="0" applyFont="1" applyBorder="1" applyAlignment="1">
      <alignment wrapText="1"/>
    </xf>
    <xf numFmtId="0" fontId="30" fillId="0" borderId="10" xfId="0" applyNumberFormat="1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6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/>
    </xf>
    <xf numFmtId="164" fontId="2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26" fillId="0" borderId="10" xfId="0" applyNumberFormat="1" applyFont="1" applyFill="1" applyBorder="1" applyAlignment="1" applyProtection="1">
      <alignment vertical="center" wrapText="1" shrinkToFit="1"/>
      <protection locked="0"/>
    </xf>
    <xf numFmtId="164" fontId="26" fillId="0" borderId="12" xfId="0" applyNumberFormat="1" applyFont="1" applyFill="1" applyBorder="1" applyAlignment="1" applyProtection="1">
      <alignment vertical="center" wrapText="1" shrinkToFit="1"/>
      <protection locked="0"/>
    </xf>
    <xf numFmtId="164" fontId="25" fillId="0" borderId="10" xfId="0" applyNumberFormat="1" applyFont="1" applyBorder="1" applyAlignment="1">
      <alignment vertical="center"/>
    </xf>
    <xf numFmtId="164" fontId="3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6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4" fontId="25" fillId="0" borderId="10" xfId="0" applyNumberFormat="1" applyFont="1" applyBorder="1" applyAlignment="1">
      <alignment horizontal="center" vertical="center"/>
    </xf>
    <xf numFmtId="164" fontId="31" fillId="0" borderId="10" xfId="0" applyNumberFormat="1" applyFont="1" applyBorder="1" applyAlignment="1">
      <alignment horizontal="center" vertical="center"/>
    </xf>
    <xf numFmtId="49" fontId="77" fillId="0" borderId="10" xfId="43" applyNumberFormat="1" applyFont="1" applyFill="1" applyBorder="1" applyAlignment="1" applyProtection="1">
      <alignment horizontal="center" vertical="center" wrapText="1"/>
      <protection/>
    </xf>
    <xf numFmtId="0" fontId="78" fillId="0" borderId="10" xfId="0" applyFont="1" applyBorder="1" applyAlignment="1">
      <alignment horizontal="center" vertical="center"/>
    </xf>
    <xf numFmtId="0" fontId="76" fillId="0" borderId="10" xfId="43" applyNumberFormat="1" applyFont="1" applyFill="1" applyBorder="1" applyAlignment="1" applyProtection="1">
      <alignment horizontal="center" vertical="center" wrapText="1"/>
      <protection/>
    </xf>
    <xf numFmtId="0" fontId="76" fillId="0" borderId="14" xfId="0" applyNumberFormat="1" applyFont="1" applyFill="1" applyBorder="1" applyAlignment="1" applyProtection="1">
      <alignment horizontal="center" vertical="center" wrapText="1"/>
      <protection/>
    </xf>
    <xf numFmtId="49" fontId="76" fillId="0" borderId="10" xfId="0" applyNumberFormat="1" applyFont="1" applyFill="1" applyBorder="1" applyAlignment="1" applyProtection="1">
      <alignment horizontal="center" vertical="center" wrapText="1"/>
      <protection/>
    </xf>
    <xf numFmtId="0" fontId="79" fillId="0" borderId="10" xfId="0" applyFont="1" applyBorder="1" applyAlignment="1">
      <alignment horizontal="center" vertical="center"/>
    </xf>
    <xf numFmtId="49" fontId="79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31" fillId="0" borderId="10" xfId="0" applyFont="1" applyBorder="1" applyAlignment="1">
      <alignment vertical="center"/>
    </xf>
    <xf numFmtId="0" fontId="38" fillId="0" borderId="10" xfId="0" applyNumberFormat="1" applyFont="1" applyFill="1" applyBorder="1" applyAlignment="1" applyProtection="1">
      <alignment horizontal="left" vertical="center" wrapText="1"/>
      <protection/>
    </xf>
    <xf numFmtId="0" fontId="31" fillId="0" borderId="12" xfId="0" applyFont="1" applyBorder="1" applyAlignment="1">
      <alignment/>
    </xf>
    <xf numFmtId="0" fontId="31" fillId="0" borderId="10" xfId="0" applyFont="1" applyBorder="1" applyAlignment="1">
      <alignment vertical="center" wrapText="1"/>
    </xf>
    <xf numFmtId="0" fontId="30" fillId="0" borderId="14" xfId="0" applyNumberFormat="1" applyFont="1" applyFill="1" applyBorder="1" applyAlignment="1" applyProtection="1">
      <alignment horizontal="left" vertical="center" wrapText="1"/>
      <protection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79" fillId="0" borderId="10" xfId="0" applyFont="1" applyBorder="1" applyAlignment="1">
      <alignment/>
    </xf>
    <xf numFmtId="49" fontId="2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2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39" fillId="0" borderId="10" xfId="0" applyNumberFormat="1" applyFont="1" applyBorder="1" applyAlignment="1">
      <alignment vertical="center" wrapText="1"/>
    </xf>
    <xf numFmtId="49" fontId="26" fillId="0" borderId="10" xfId="0" applyNumberFormat="1" applyFont="1" applyFill="1" applyBorder="1" applyAlignment="1" applyProtection="1">
      <alignment vertical="center" wrapText="1" shrinkToFit="1"/>
      <protection locked="0"/>
    </xf>
    <xf numFmtId="0" fontId="26" fillId="0" borderId="10" xfId="0" applyNumberFormat="1" applyFont="1" applyFill="1" applyBorder="1" applyAlignment="1" applyProtection="1">
      <alignment vertical="center" wrapText="1" shrinkToFit="1"/>
      <protection locked="0"/>
    </xf>
    <xf numFmtId="0" fontId="3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4" fontId="2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39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4" fontId="26" fillId="0" borderId="10" xfId="0" applyNumberFormat="1" applyFont="1" applyFill="1" applyBorder="1" applyAlignment="1" applyProtection="1">
      <alignment vertical="center" wrapText="1" shrinkToFit="1"/>
      <protection locked="0"/>
    </xf>
    <xf numFmtId="164" fontId="39" fillId="0" borderId="10" xfId="0" applyNumberFormat="1" applyFont="1" applyFill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49" fontId="39" fillId="0" borderId="10" xfId="33" applyNumberFormat="1" applyFont="1" applyBorder="1" applyAlignment="1">
      <alignment horizontal="center" vertical="center"/>
      <protection/>
    </xf>
    <xf numFmtId="0" fontId="39" fillId="0" borderId="10" xfId="33" applyFont="1" applyBorder="1" applyAlignment="1">
      <alignment vertical="center"/>
      <protection/>
    </xf>
    <xf numFmtId="49" fontId="39" fillId="0" borderId="10" xfId="0" applyNumberFormat="1" applyFont="1" applyBorder="1" applyAlignment="1">
      <alignment horizontal="justify" vertical="center"/>
    </xf>
    <xf numFmtId="49" fontId="26" fillId="0" borderId="10" xfId="0" applyNumberFormat="1" applyFont="1" applyFill="1" applyBorder="1" applyAlignment="1" applyProtection="1">
      <alignment horizontal="justify" vertical="center" wrapText="1" shrinkToFit="1"/>
      <protection locked="0"/>
    </xf>
    <xf numFmtId="0" fontId="26" fillId="0" borderId="10" xfId="0" applyNumberFormat="1" applyFont="1" applyFill="1" applyBorder="1" applyAlignment="1" applyProtection="1">
      <alignment horizontal="justify" vertical="center" wrapText="1" shrinkToFit="1"/>
      <protection locked="0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0" xfId="33" applyFont="1" applyBorder="1">
      <alignment/>
      <protection/>
    </xf>
    <xf numFmtId="164" fontId="3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39" fillId="0" borderId="10" xfId="0" applyNumberFormat="1" applyFont="1" applyBorder="1" applyAlignment="1">
      <alignment horizontal="center" vertical="center"/>
    </xf>
    <xf numFmtId="164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164" fontId="25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 vertical="center" wrapText="1"/>
    </xf>
    <xf numFmtId="49" fontId="26" fillId="0" borderId="10" xfId="0" applyNumberFormat="1" applyFont="1" applyFill="1" applyBorder="1" applyAlignment="1" applyProtection="1">
      <alignment vertical="center" wrapText="1" shrinkToFit="1"/>
      <protection locked="0"/>
    </xf>
    <xf numFmtId="0" fontId="26" fillId="0" borderId="10" xfId="0" applyNumberFormat="1" applyFont="1" applyFill="1" applyBorder="1" applyAlignment="1" applyProtection="1">
      <alignment vertical="center" wrapText="1" shrinkToFit="1"/>
      <protection locked="0"/>
    </xf>
    <xf numFmtId="0" fontId="2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25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6" fillId="0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26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49" fontId="25" fillId="0" borderId="10" xfId="0" applyNumberFormat="1" applyFont="1" applyBorder="1" applyAlignment="1">
      <alignment horizontal="justify" vertical="center"/>
    </xf>
    <xf numFmtId="49" fontId="26" fillId="0" borderId="10" xfId="0" applyNumberFormat="1" applyFont="1" applyFill="1" applyBorder="1" applyAlignment="1" applyProtection="1">
      <alignment horizontal="justify" vertical="center" wrapText="1" shrinkToFit="1"/>
      <protection locked="0"/>
    </xf>
    <xf numFmtId="0" fontId="26" fillId="0" borderId="10" xfId="0" applyNumberFormat="1" applyFont="1" applyFill="1" applyBorder="1" applyAlignment="1" applyProtection="1">
      <alignment horizontal="justify" vertical="center" wrapText="1" shrinkToFit="1"/>
      <protection locked="0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49" fontId="25" fillId="0" borderId="10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49" fontId="2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64" fontId="25" fillId="0" borderId="12" xfId="0" applyNumberFormat="1" applyFont="1" applyBorder="1" applyAlignment="1">
      <alignment vertical="center"/>
    </xf>
    <xf numFmtId="0" fontId="26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25" fillId="0" borderId="15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25" fillId="0" borderId="14" xfId="0" applyFont="1" applyBorder="1" applyAlignment="1">
      <alignment/>
    </xf>
    <xf numFmtId="49" fontId="37" fillId="0" borderId="10" xfId="0" applyNumberFormat="1" applyFont="1" applyBorder="1" applyAlignment="1">
      <alignment/>
    </xf>
    <xf numFmtId="0" fontId="25" fillId="0" borderId="14" xfId="0" applyFont="1" applyBorder="1" applyAlignment="1">
      <alignment wrapText="1"/>
    </xf>
    <xf numFmtId="0" fontId="37" fillId="0" borderId="10" xfId="0" applyFont="1" applyBorder="1" applyAlignment="1">
      <alignment/>
    </xf>
    <xf numFmtId="164" fontId="37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right"/>
    </xf>
    <xf numFmtId="0" fontId="25" fillId="0" borderId="19" xfId="0" applyFont="1" applyBorder="1" applyAlignment="1">
      <alignment/>
    </xf>
    <xf numFmtId="49" fontId="26" fillId="0" borderId="12" xfId="0" applyNumberFormat="1" applyFont="1" applyFill="1" applyBorder="1" applyAlignment="1" applyProtection="1">
      <alignment vertical="center" wrapText="1" shrinkToFit="1"/>
      <protection locked="0"/>
    </xf>
    <xf numFmtId="164" fontId="25" fillId="0" borderId="0" xfId="0" applyNumberFormat="1" applyFont="1" applyAlignment="1">
      <alignment horizontal="center" vertical="center"/>
    </xf>
    <xf numFmtId="164" fontId="25" fillId="0" borderId="15" xfId="0" applyNumberFormat="1" applyFont="1" applyBorder="1" applyAlignment="1">
      <alignment horizontal="center" vertical="center"/>
    </xf>
    <xf numFmtId="164" fontId="31" fillId="0" borderId="15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164" fontId="25" fillId="0" borderId="10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/>
    </xf>
    <xf numFmtId="49" fontId="2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49" fontId="25" fillId="0" borderId="14" xfId="0" applyNumberFormat="1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/>
    </xf>
    <xf numFmtId="164" fontId="25" fillId="0" borderId="12" xfId="0" applyNumberFormat="1" applyFont="1" applyBorder="1" applyAlignment="1">
      <alignment horizontal="center" vertical="center"/>
    </xf>
    <xf numFmtId="2" fontId="2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25" fillId="0" borderId="10" xfId="0" applyNumberFormat="1" applyFont="1" applyBorder="1" applyAlignment="1">
      <alignment vertical="center"/>
    </xf>
    <xf numFmtId="2" fontId="3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5" fillId="0" borderId="10" xfId="0" applyFont="1" applyBorder="1" applyAlignment="1">
      <alignment horizontal="left"/>
    </xf>
    <xf numFmtId="164" fontId="25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2" fontId="25" fillId="0" borderId="10" xfId="0" applyNumberFormat="1" applyFont="1" applyBorder="1" applyAlignment="1">
      <alignment/>
    </xf>
    <xf numFmtId="2" fontId="25" fillId="0" borderId="10" xfId="0" applyNumberFormat="1" applyFont="1" applyFill="1" applyBorder="1" applyAlignment="1">
      <alignment vertical="center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39" fillId="0" borderId="10" xfId="0" applyNumberFormat="1" applyFont="1" applyBorder="1" applyAlignment="1">
      <alignment horizontal="left" vertical="center" wrapText="1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right" wrapText="1"/>
    </xf>
    <xf numFmtId="49" fontId="2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77" fillId="0" borderId="14" xfId="0" applyNumberFormat="1" applyFont="1" applyFill="1" applyBorder="1" applyAlignment="1" applyProtection="1">
      <alignment horizontal="center" vertical="center" wrapText="1"/>
      <protection/>
    </xf>
    <xf numFmtId="0" fontId="77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horizontal="left" vertical="center" wrapText="1"/>
      <protection/>
    </xf>
    <xf numFmtId="0" fontId="30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77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4" xfId="0" applyNumberFormat="1" applyFont="1" applyFill="1" applyBorder="1" applyAlignment="1" applyProtection="1">
      <alignment horizontal="left" vertical="center" wrapText="1"/>
      <protection/>
    </xf>
    <xf numFmtId="0" fontId="2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right" wrapText="1"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76" fillId="0" borderId="14" xfId="0" applyNumberFormat="1" applyFont="1" applyFill="1" applyBorder="1" applyAlignment="1" applyProtection="1">
      <alignment horizontal="center" vertical="center" wrapText="1"/>
      <protection/>
    </xf>
    <xf numFmtId="0" fontId="76" fillId="0" borderId="19" xfId="0" applyNumberFormat="1" applyFont="1" applyFill="1" applyBorder="1" applyAlignment="1" applyProtection="1">
      <alignment horizontal="center" vertical="center" wrapText="1"/>
      <protection/>
    </xf>
    <xf numFmtId="0" fontId="7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9" xfId="0" applyNumberFormat="1" applyFont="1" applyFill="1" applyBorder="1" applyAlignment="1" applyProtection="1">
      <alignment horizontal="center" vertical="center" wrapText="1"/>
      <protection/>
    </xf>
    <xf numFmtId="0" fontId="34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right"/>
    </xf>
    <xf numFmtId="0" fontId="37" fillId="0" borderId="2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="70" zoomScaleNormal="70" zoomScaleSheetLayoutView="20" zoomScalePageLayoutView="0" workbookViewId="0" topLeftCell="A1">
      <pane xSplit="6" ySplit="6" topLeftCell="G7" activePane="bottomRight" state="frozen"/>
      <selection pane="topLeft" activeCell="AA10" sqref="AA10"/>
      <selection pane="topRight" activeCell="AA10" sqref="AA10"/>
      <selection pane="bottomLeft" activeCell="AA10" sqref="AA10"/>
      <selection pane="bottomRight" activeCell="A60" sqref="A60:Z76"/>
    </sheetView>
  </sheetViews>
  <sheetFormatPr defaultColWidth="9.00390625" defaultRowHeight="12.75"/>
  <cols>
    <col min="1" max="1" width="7.00390625" style="77" customWidth="1"/>
    <col min="2" max="2" width="39.00390625" style="77" customWidth="1"/>
    <col min="3" max="3" width="11.125" style="77" customWidth="1"/>
    <col min="4" max="4" width="9.25390625" style="77" customWidth="1"/>
    <col min="5" max="5" width="3.00390625" style="77" hidden="1" customWidth="1"/>
    <col min="6" max="6" width="6.375" style="77" hidden="1" customWidth="1"/>
    <col min="7" max="7" width="17.625" style="86" customWidth="1"/>
    <col min="8" max="8" width="10.625" style="77" customWidth="1"/>
    <col min="9" max="9" width="12.25390625" style="77" customWidth="1"/>
    <col min="10" max="10" width="0.12890625" style="77" hidden="1" customWidth="1"/>
    <col min="11" max="11" width="17.00390625" style="77" customWidth="1"/>
    <col min="12" max="12" width="10.25390625" style="77" customWidth="1"/>
    <col min="13" max="13" width="11.875" style="77" customWidth="1"/>
    <col min="14" max="14" width="0.12890625" style="77" hidden="1" customWidth="1"/>
    <col min="15" max="15" width="23.00390625" style="77" customWidth="1"/>
    <col min="16" max="16" width="10.75390625" style="77" customWidth="1"/>
    <col min="17" max="17" width="12.375" style="77" customWidth="1"/>
    <col min="18" max="19" width="9.125" style="77" hidden="1" customWidth="1"/>
    <col min="20" max="20" width="8.75390625" style="77" customWidth="1"/>
    <col min="21" max="21" width="11.875" style="77" customWidth="1"/>
    <col min="22" max="22" width="10.25390625" style="77" customWidth="1"/>
    <col min="23" max="23" width="12.25390625" style="77" customWidth="1"/>
    <col min="24" max="24" width="15.00390625" style="77" customWidth="1"/>
    <col min="25" max="25" width="14.125" style="77" customWidth="1"/>
    <col min="26" max="26" width="8.875" style="77" customWidth="1"/>
    <col min="27" max="16384" width="9.125" style="77" customWidth="1"/>
  </cols>
  <sheetData>
    <row r="1" spans="1:26" ht="12.75">
      <c r="A1" s="71"/>
      <c r="B1" s="71"/>
      <c r="C1" s="71"/>
      <c r="D1" s="72"/>
      <c r="E1" s="71"/>
      <c r="F1" s="71"/>
      <c r="G1" s="73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250"/>
      <c r="Y1" s="250"/>
      <c r="Z1" s="250"/>
    </row>
    <row r="2" spans="1:26" ht="15.75" customHeight="1">
      <c r="A2" s="251" t="s">
        <v>334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</row>
    <row r="3" spans="1:26" ht="31.5" customHeight="1">
      <c r="A3" s="241" t="s">
        <v>0</v>
      </c>
      <c r="B3" s="241"/>
      <c r="C3" s="241"/>
      <c r="D3" s="252" t="s">
        <v>405</v>
      </c>
      <c r="E3" s="241" t="s">
        <v>2</v>
      </c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 t="s">
        <v>3</v>
      </c>
      <c r="S3" s="241"/>
      <c r="T3" s="241"/>
      <c r="U3" s="241"/>
      <c r="V3" s="241"/>
      <c r="W3" s="241"/>
      <c r="X3" s="241"/>
      <c r="Y3" s="241"/>
      <c r="Z3" s="241" t="s">
        <v>392</v>
      </c>
    </row>
    <row r="4" spans="1:26" ht="44.25" customHeight="1">
      <c r="A4" s="241"/>
      <c r="B4" s="241"/>
      <c r="C4" s="241"/>
      <c r="D4" s="252"/>
      <c r="E4" s="241"/>
      <c r="F4" s="241" t="s">
        <v>4</v>
      </c>
      <c r="G4" s="241"/>
      <c r="H4" s="241"/>
      <c r="I4" s="241"/>
      <c r="J4" s="241" t="s">
        <v>5</v>
      </c>
      <c r="K4" s="241"/>
      <c r="L4" s="241"/>
      <c r="M4" s="241"/>
      <c r="N4" s="241" t="s">
        <v>6</v>
      </c>
      <c r="O4" s="241"/>
      <c r="P4" s="241"/>
      <c r="Q4" s="241"/>
      <c r="R4" s="241"/>
      <c r="S4" s="241" t="s">
        <v>7</v>
      </c>
      <c r="T4" s="241"/>
      <c r="U4" s="241"/>
      <c r="V4" s="241" t="s">
        <v>414</v>
      </c>
      <c r="W4" s="241" t="s">
        <v>415</v>
      </c>
      <c r="X4" s="241" t="s">
        <v>8</v>
      </c>
      <c r="Y4" s="241"/>
      <c r="Z4" s="241"/>
    </row>
    <row r="5" spans="1:26" ht="83.25" customHeight="1">
      <c r="A5" s="241"/>
      <c r="B5" s="241"/>
      <c r="C5" s="241"/>
      <c r="D5" s="252"/>
      <c r="E5" s="241"/>
      <c r="F5" s="62"/>
      <c r="G5" s="62" t="s">
        <v>9</v>
      </c>
      <c r="H5" s="62" t="s">
        <v>10</v>
      </c>
      <c r="I5" s="62" t="s">
        <v>11</v>
      </c>
      <c r="J5" s="62"/>
      <c r="K5" s="62" t="s">
        <v>9</v>
      </c>
      <c r="L5" s="62" t="s">
        <v>10</v>
      </c>
      <c r="M5" s="62" t="s">
        <v>11</v>
      </c>
      <c r="N5" s="62"/>
      <c r="O5" s="62" t="s">
        <v>9</v>
      </c>
      <c r="P5" s="62" t="s">
        <v>10</v>
      </c>
      <c r="Q5" s="62" t="s">
        <v>11</v>
      </c>
      <c r="R5" s="241"/>
      <c r="S5" s="62"/>
      <c r="T5" s="62" t="s">
        <v>324</v>
      </c>
      <c r="U5" s="62" t="s">
        <v>325</v>
      </c>
      <c r="V5" s="241"/>
      <c r="W5" s="241"/>
      <c r="X5" s="62" t="s">
        <v>328</v>
      </c>
      <c r="Y5" s="62" t="s">
        <v>329</v>
      </c>
      <c r="Z5" s="241"/>
    </row>
    <row r="6" spans="1:26" ht="23.25" customHeight="1">
      <c r="A6" s="62" t="s">
        <v>12</v>
      </c>
      <c r="B6" s="62" t="s">
        <v>13</v>
      </c>
      <c r="C6" s="62" t="s">
        <v>14</v>
      </c>
      <c r="D6" s="75" t="s">
        <v>15</v>
      </c>
      <c r="E6" s="62"/>
      <c r="F6" s="62"/>
      <c r="G6" s="62" t="s">
        <v>16</v>
      </c>
      <c r="H6" s="62" t="s">
        <v>17</v>
      </c>
      <c r="I6" s="62" t="s">
        <v>18</v>
      </c>
      <c r="J6" s="62"/>
      <c r="K6" s="62" t="s">
        <v>19</v>
      </c>
      <c r="L6" s="62" t="s">
        <v>20</v>
      </c>
      <c r="M6" s="62" t="s">
        <v>21</v>
      </c>
      <c r="N6" s="62"/>
      <c r="O6" s="62" t="s">
        <v>22</v>
      </c>
      <c r="P6" s="62" t="s">
        <v>23</v>
      </c>
      <c r="Q6" s="62" t="s">
        <v>24</v>
      </c>
      <c r="R6" s="62"/>
      <c r="S6" s="62"/>
      <c r="T6" s="62" t="s">
        <v>25</v>
      </c>
      <c r="U6" s="62" t="s">
        <v>26</v>
      </c>
      <c r="V6" s="62" t="s">
        <v>27</v>
      </c>
      <c r="W6" s="62" t="s">
        <v>28</v>
      </c>
      <c r="X6" s="62"/>
      <c r="Y6" s="62" t="s">
        <v>29</v>
      </c>
      <c r="Z6" s="62" t="s">
        <v>31</v>
      </c>
    </row>
    <row r="7" spans="1:26" ht="37.5" customHeight="1">
      <c r="A7" s="62" t="s">
        <v>32</v>
      </c>
      <c r="B7" s="143" t="s">
        <v>33</v>
      </c>
      <c r="C7" s="78" t="s">
        <v>34</v>
      </c>
      <c r="D7" s="151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52">
        <f aca="true" t="shared" si="0" ref="T7:Y7">SUM(T8,T55,T60,T63)</f>
        <v>2056.575</v>
      </c>
      <c r="U7" s="152">
        <f t="shared" si="0"/>
        <v>2017.02066</v>
      </c>
      <c r="V7" s="152">
        <f t="shared" si="0"/>
        <v>2089.659</v>
      </c>
      <c r="W7" s="152">
        <f t="shared" si="0"/>
        <v>1873.6103068</v>
      </c>
      <c r="X7" s="152">
        <f t="shared" si="0"/>
        <v>1962.9614873500004</v>
      </c>
      <c r="Y7" s="152">
        <f t="shared" si="0"/>
        <v>1953.1178818540002</v>
      </c>
      <c r="Z7" s="153"/>
    </row>
    <row r="8" spans="1:26" ht="105">
      <c r="A8" s="74" t="s">
        <v>35</v>
      </c>
      <c r="B8" s="111" t="s">
        <v>36</v>
      </c>
      <c r="C8" s="79" t="s">
        <v>37</v>
      </c>
      <c r="D8" s="154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30"/>
      <c r="S8" s="130"/>
      <c r="T8" s="152">
        <f aca="true" t="shared" si="1" ref="T8:Y8">SUM(T9:T54)</f>
        <v>1943.055</v>
      </c>
      <c r="U8" s="152">
        <f t="shared" si="1"/>
        <v>1904.43778</v>
      </c>
      <c r="V8" s="152">
        <f t="shared" si="1"/>
        <v>1887.5420000000001</v>
      </c>
      <c r="W8" s="152">
        <f t="shared" si="1"/>
        <v>1755.3982828</v>
      </c>
      <c r="X8" s="152">
        <f t="shared" si="1"/>
        <v>1832.9282609500003</v>
      </c>
      <c r="Y8" s="152">
        <f t="shared" si="1"/>
        <v>1828.995256654</v>
      </c>
      <c r="Z8" s="153"/>
    </row>
    <row r="9" spans="1:26" ht="156.75">
      <c r="A9" s="241" t="s">
        <v>38</v>
      </c>
      <c r="B9" s="245" t="s">
        <v>39</v>
      </c>
      <c r="C9" s="243" t="s">
        <v>40</v>
      </c>
      <c r="D9" s="154" t="s">
        <v>220</v>
      </c>
      <c r="E9" s="155"/>
      <c r="F9" s="155"/>
      <c r="G9" s="156" t="s">
        <v>41</v>
      </c>
      <c r="H9" s="157" t="s">
        <v>42</v>
      </c>
      <c r="I9" s="157" t="s">
        <v>253</v>
      </c>
      <c r="J9" s="155"/>
      <c r="K9" s="158" t="s">
        <v>44</v>
      </c>
      <c r="L9" s="157" t="s">
        <v>45</v>
      </c>
      <c r="M9" s="157" t="s">
        <v>43</v>
      </c>
      <c r="N9" s="155"/>
      <c r="O9" s="158" t="s">
        <v>386</v>
      </c>
      <c r="P9" s="159" t="s">
        <v>373</v>
      </c>
      <c r="Q9" s="160" t="s">
        <v>389</v>
      </c>
      <c r="R9" s="130"/>
      <c r="S9" s="130"/>
      <c r="T9" s="152">
        <v>513.0045</v>
      </c>
      <c r="U9" s="152">
        <v>499.01528</v>
      </c>
      <c r="V9" s="152">
        <v>546.949</v>
      </c>
      <c r="W9" s="152">
        <f>U9*1.03</f>
        <v>513.9857384000001</v>
      </c>
      <c r="X9" s="152">
        <f>U9*1.06</f>
        <v>528.9561968</v>
      </c>
      <c r="Y9" s="152">
        <f>W9*1.03</f>
        <v>529.4053105520001</v>
      </c>
      <c r="Z9" s="153"/>
    </row>
    <row r="10" spans="1:26" ht="156.75">
      <c r="A10" s="241"/>
      <c r="B10" s="245"/>
      <c r="C10" s="243"/>
      <c r="D10" s="154" t="s">
        <v>318</v>
      </c>
      <c r="E10" s="155"/>
      <c r="F10" s="155"/>
      <c r="G10" s="156" t="s">
        <v>41</v>
      </c>
      <c r="H10" s="157" t="s">
        <v>42</v>
      </c>
      <c r="I10" s="157" t="s">
        <v>253</v>
      </c>
      <c r="J10" s="155"/>
      <c r="K10" s="158" t="s">
        <v>44</v>
      </c>
      <c r="L10" s="157" t="s">
        <v>45</v>
      </c>
      <c r="M10" s="157" t="s">
        <v>43</v>
      </c>
      <c r="N10" s="155"/>
      <c r="O10" s="158" t="s">
        <v>386</v>
      </c>
      <c r="P10" s="159" t="s">
        <v>387</v>
      </c>
      <c r="Q10" s="160" t="s">
        <v>389</v>
      </c>
      <c r="R10" s="130"/>
      <c r="S10" s="130"/>
      <c r="T10" s="152"/>
      <c r="U10" s="152"/>
      <c r="V10" s="152">
        <v>5</v>
      </c>
      <c r="W10" s="152">
        <f>U10*1.03</f>
        <v>0</v>
      </c>
      <c r="X10" s="152">
        <f>U10*1.06</f>
        <v>0</v>
      </c>
      <c r="Y10" s="152">
        <f>W10*1.03</f>
        <v>0</v>
      </c>
      <c r="Z10" s="153"/>
    </row>
    <row r="11" spans="1:26" ht="156.75">
      <c r="A11" s="241"/>
      <c r="B11" s="245"/>
      <c r="C11" s="243"/>
      <c r="D11" s="154" t="s">
        <v>281</v>
      </c>
      <c r="E11" s="155"/>
      <c r="F11" s="155"/>
      <c r="G11" s="156" t="s">
        <v>41</v>
      </c>
      <c r="H11" s="157" t="s">
        <v>42</v>
      </c>
      <c r="I11" s="157" t="s">
        <v>253</v>
      </c>
      <c r="J11" s="155"/>
      <c r="K11" s="158" t="s">
        <v>44</v>
      </c>
      <c r="L11" s="157" t="s">
        <v>45</v>
      </c>
      <c r="M11" s="157" t="s">
        <v>43</v>
      </c>
      <c r="N11" s="155"/>
      <c r="O11" s="158" t="s">
        <v>386</v>
      </c>
      <c r="P11" s="159" t="s">
        <v>388</v>
      </c>
      <c r="Q11" s="160" t="s">
        <v>389</v>
      </c>
      <c r="R11" s="130"/>
      <c r="S11" s="130"/>
      <c r="T11" s="152">
        <v>5</v>
      </c>
      <c r="U11" s="152"/>
      <c r="V11" s="152"/>
      <c r="W11" s="152"/>
      <c r="X11" s="152"/>
      <c r="Y11" s="152"/>
      <c r="Z11" s="153"/>
    </row>
    <row r="12" spans="1:26" ht="30">
      <c r="A12" s="62" t="s">
        <v>46</v>
      </c>
      <c r="B12" s="111" t="s">
        <v>47</v>
      </c>
      <c r="C12" s="79" t="s">
        <v>48</v>
      </c>
      <c r="D12" s="154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30"/>
      <c r="S12" s="130"/>
      <c r="T12" s="152"/>
      <c r="U12" s="152"/>
      <c r="V12" s="152"/>
      <c r="W12" s="152"/>
      <c r="X12" s="152"/>
      <c r="Y12" s="152"/>
      <c r="Z12" s="153"/>
    </row>
    <row r="13" spans="1:26" ht="270">
      <c r="A13" s="62" t="s">
        <v>49</v>
      </c>
      <c r="B13" s="111" t="s">
        <v>393</v>
      </c>
      <c r="C13" s="79" t="s">
        <v>50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30"/>
      <c r="S13" s="130"/>
      <c r="T13" s="152"/>
      <c r="U13" s="152"/>
      <c r="V13" s="152"/>
      <c r="W13" s="152"/>
      <c r="X13" s="152"/>
      <c r="Y13" s="152"/>
      <c r="Z13" s="153"/>
    </row>
    <row r="14" spans="1:26" ht="262.5" customHeight="1">
      <c r="A14" s="62" t="s">
        <v>51</v>
      </c>
      <c r="B14" s="111" t="s">
        <v>394</v>
      </c>
      <c r="C14" s="79" t="s">
        <v>52</v>
      </c>
      <c r="D14" s="154" t="s">
        <v>226</v>
      </c>
      <c r="E14" s="155"/>
      <c r="F14" s="155"/>
      <c r="G14" s="161" t="s">
        <v>41</v>
      </c>
      <c r="H14" s="162" t="s">
        <v>284</v>
      </c>
      <c r="I14" s="162" t="s">
        <v>253</v>
      </c>
      <c r="J14" s="155"/>
      <c r="K14" s="155" t="s">
        <v>44</v>
      </c>
      <c r="L14" s="162" t="s">
        <v>283</v>
      </c>
      <c r="M14" s="162" t="s">
        <v>43</v>
      </c>
      <c r="N14" s="155"/>
      <c r="O14" s="158" t="s">
        <v>386</v>
      </c>
      <c r="P14" s="155" t="s">
        <v>384</v>
      </c>
      <c r="Q14" s="160" t="s">
        <v>389</v>
      </c>
      <c r="R14" s="130"/>
      <c r="S14" s="130"/>
      <c r="T14" s="152">
        <v>19.37</v>
      </c>
      <c r="U14" s="152">
        <v>19.37</v>
      </c>
      <c r="V14" s="152">
        <v>26.3</v>
      </c>
      <c r="W14" s="152"/>
      <c r="X14" s="152"/>
      <c r="Y14" s="152"/>
      <c r="Z14" s="153"/>
    </row>
    <row r="15" spans="1:26" ht="202.5" customHeight="1">
      <c r="A15" s="62" t="s">
        <v>53</v>
      </c>
      <c r="B15" s="111" t="s">
        <v>54</v>
      </c>
      <c r="C15" s="79" t="s">
        <v>55</v>
      </c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30"/>
      <c r="S15" s="130"/>
      <c r="T15" s="152"/>
      <c r="U15" s="152"/>
      <c r="V15" s="152"/>
      <c r="W15" s="152"/>
      <c r="X15" s="152"/>
      <c r="Y15" s="152"/>
      <c r="Z15" s="153"/>
    </row>
    <row r="16" spans="1:26" ht="165" customHeight="1">
      <c r="A16" s="62" t="s">
        <v>56</v>
      </c>
      <c r="B16" s="111" t="s">
        <v>57</v>
      </c>
      <c r="C16" s="79" t="s">
        <v>58</v>
      </c>
      <c r="D16" s="154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30"/>
      <c r="S16" s="130"/>
      <c r="T16" s="152"/>
      <c r="U16" s="152"/>
      <c r="V16" s="152"/>
      <c r="W16" s="152"/>
      <c r="X16" s="152"/>
      <c r="Y16" s="152"/>
      <c r="Z16" s="153"/>
    </row>
    <row r="17" spans="1:26" ht="168.75" customHeight="1">
      <c r="A17" s="62" t="s">
        <v>59</v>
      </c>
      <c r="B17" s="111" t="s">
        <v>60</v>
      </c>
      <c r="C17" s="79" t="s">
        <v>61</v>
      </c>
      <c r="D17" s="154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30"/>
      <c r="S17" s="130"/>
      <c r="T17" s="152"/>
      <c r="U17" s="152"/>
      <c r="V17" s="152"/>
      <c r="W17" s="152"/>
      <c r="X17" s="152"/>
      <c r="Y17" s="152"/>
      <c r="Z17" s="153"/>
    </row>
    <row r="18" spans="1:26" ht="60">
      <c r="A18" s="62" t="s">
        <v>62</v>
      </c>
      <c r="B18" s="111" t="s">
        <v>63</v>
      </c>
      <c r="C18" s="79" t="s">
        <v>64</v>
      </c>
      <c r="D18" s="154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30"/>
      <c r="S18" s="130"/>
      <c r="T18" s="152"/>
      <c r="U18" s="152"/>
      <c r="V18" s="152"/>
      <c r="W18" s="152"/>
      <c r="X18" s="152"/>
      <c r="Y18" s="152"/>
      <c r="Z18" s="153"/>
    </row>
    <row r="19" spans="1:26" ht="56.25" customHeight="1">
      <c r="A19" s="62" t="s">
        <v>65</v>
      </c>
      <c r="B19" s="111" t="s">
        <v>66</v>
      </c>
      <c r="C19" s="79" t="s">
        <v>67</v>
      </c>
      <c r="D19" s="15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30"/>
      <c r="S19" s="130"/>
      <c r="T19" s="152"/>
      <c r="U19" s="152"/>
      <c r="V19" s="152"/>
      <c r="W19" s="152"/>
      <c r="X19" s="152"/>
      <c r="Y19" s="152"/>
      <c r="Z19" s="153"/>
    </row>
    <row r="20" spans="1:26" ht="101.25" customHeight="1">
      <c r="A20" s="62" t="s">
        <v>68</v>
      </c>
      <c r="B20" s="111" t="s">
        <v>69</v>
      </c>
      <c r="C20" s="79" t="s">
        <v>70</v>
      </c>
      <c r="D20" s="154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30"/>
      <c r="S20" s="130"/>
      <c r="T20" s="152"/>
      <c r="U20" s="152"/>
      <c r="V20" s="152"/>
      <c r="W20" s="152"/>
      <c r="X20" s="152"/>
      <c r="Y20" s="152"/>
      <c r="Z20" s="153"/>
    </row>
    <row r="21" spans="1:26" ht="156.75">
      <c r="A21" s="241" t="s">
        <v>71</v>
      </c>
      <c r="B21" s="242" t="s">
        <v>72</v>
      </c>
      <c r="C21" s="243" t="s">
        <v>73</v>
      </c>
      <c r="D21" s="154" t="s">
        <v>74</v>
      </c>
      <c r="E21" s="155"/>
      <c r="F21" s="155"/>
      <c r="G21" s="161" t="s">
        <v>41</v>
      </c>
      <c r="H21" s="162" t="s">
        <v>75</v>
      </c>
      <c r="I21" s="162" t="s">
        <v>76</v>
      </c>
      <c r="J21" s="155"/>
      <c r="K21" s="155" t="s">
        <v>44</v>
      </c>
      <c r="L21" s="162" t="s">
        <v>77</v>
      </c>
      <c r="M21" s="162" t="s">
        <v>43</v>
      </c>
      <c r="N21" s="155"/>
      <c r="O21" s="155" t="s">
        <v>254</v>
      </c>
      <c r="P21" s="162" t="s">
        <v>371</v>
      </c>
      <c r="Q21" s="160"/>
      <c r="R21" s="130"/>
      <c r="S21" s="130"/>
      <c r="T21" s="152"/>
      <c r="U21" s="152"/>
      <c r="V21" s="152"/>
      <c r="W21" s="152"/>
      <c r="X21" s="152"/>
      <c r="Y21" s="152"/>
      <c r="Z21" s="153"/>
    </row>
    <row r="22" spans="1:26" ht="156.75">
      <c r="A22" s="241"/>
      <c r="B22" s="242"/>
      <c r="C22" s="243"/>
      <c r="D22" s="154" t="s">
        <v>278</v>
      </c>
      <c r="E22" s="155"/>
      <c r="F22" s="155"/>
      <c r="G22" s="161" t="s">
        <v>41</v>
      </c>
      <c r="H22" s="162" t="s">
        <v>75</v>
      </c>
      <c r="I22" s="162" t="s">
        <v>76</v>
      </c>
      <c r="J22" s="155"/>
      <c r="K22" s="155" t="s">
        <v>44</v>
      </c>
      <c r="L22" s="162" t="s">
        <v>279</v>
      </c>
      <c r="M22" s="162" t="s">
        <v>43</v>
      </c>
      <c r="N22" s="155"/>
      <c r="O22" s="158" t="s">
        <v>386</v>
      </c>
      <c r="P22" s="162" t="s">
        <v>370</v>
      </c>
      <c r="Q22" s="160" t="s">
        <v>389</v>
      </c>
      <c r="R22" s="130"/>
      <c r="S22" s="130"/>
      <c r="T22" s="152">
        <v>167.38728</v>
      </c>
      <c r="U22" s="152">
        <v>164.155</v>
      </c>
      <c r="V22" s="152"/>
      <c r="W22" s="152"/>
      <c r="X22" s="152"/>
      <c r="Y22" s="152"/>
      <c r="Z22" s="153"/>
    </row>
    <row r="23" spans="1:26" ht="42.75">
      <c r="A23" s="241" t="s">
        <v>78</v>
      </c>
      <c r="B23" s="242" t="s">
        <v>407</v>
      </c>
      <c r="C23" s="243" t="s">
        <v>79</v>
      </c>
      <c r="D23" s="154" t="s">
        <v>314</v>
      </c>
      <c r="E23" s="155"/>
      <c r="F23" s="155"/>
      <c r="G23" s="161"/>
      <c r="H23" s="162"/>
      <c r="I23" s="162"/>
      <c r="J23" s="155"/>
      <c r="K23" s="155"/>
      <c r="L23" s="162"/>
      <c r="M23" s="162"/>
      <c r="N23" s="155"/>
      <c r="O23" s="155"/>
      <c r="P23" s="162" t="s">
        <v>372</v>
      </c>
      <c r="Q23" s="163"/>
      <c r="R23" s="130"/>
      <c r="S23" s="130"/>
      <c r="T23" s="152"/>
      <c r="U23" s="152"/>
      <c r="V23" s="152"/>
      <c r="W23" s="152"/>
      <c r="X23" s="152"/>
      <c r="Y23" s="152"/>
      <c r="Z23" s="153"/>
    </row>
    <row r="24" spans="1:26" ht="156.75">
      <c r="A24" s="241"/>
      <c r="B24" s="242"/>
      <c r="C24" s="243"/>
      <c r="D24" s="154" t="s">
        <v>358</v>
      </c>
      <c r="E24" s="155"/>
      <c r="F24" s="155"/>
      <c r="G24" s="161" t="s">
        <v>41</v>
      </c>
      <c r="H24" s="162" t="s">
        <v>80</v>
      </c>
      <c r="I24" s="162" t="s">
        <v>76</v>
      </c>
      <c r="J24" s="155"/>
      <c r="K24" s="155" t="s">
        <v>44</v>
      </c>
      <c r="L24" s="162" t="s">
        <v>81</v>
      </c>
      <c r="M24" s="162" t="s">
        <v>43</v>
      </c>
      <c r="N24" s="155"/>
      <c r="O24" s="158" t="s">
        <v>386</v>
      </c>
      <c r="P24" s="162" t="s">
        <v>372</v>
      </c>
      <c r="Q24" s="160" t="s">
        <v>389</v>
      </c>
      <c r="R24" s="130"/>
      <c r="S24" s="130"/>
      <c r="T24" s="164">
        <v>193.6</v>
      </c>
      <c r="U24" s="152">
        <v>188.99153</v>
      </c>
      <c r="V24" s="165">
        <v>194.2</v>
      </c>
      <c r="W24" s="152">
        <f>U24*1.03</f>
        <v>194.66127590000002</v>
      </c>
      <c r="X24" s="152">
        <f>U24*1.06</f>
        <v>200.33102180000003</v>
      </c>
      <c r="Y24" s="152">
        <f>W24*1.03</f>
        <v>200.50111417700003</v>
      </c>
      <c r="Z24" s="153"/>
    </row>
    <row r="25" spans="1:26" ht="165">
      <c r="A25" s="62" t="s">
        <v>82</v>
      </c>
      <c r="B25" s="111" t="s">
        <v>395</v>
      </c>
      <c r="C25" s="79" t="s">
        <v>83</v>
      </c>
      <c r="D25" s="154" t="s">
        <v>84</v>
      </c>
      <c r="E25" s="155"/>
      <c r="F25" s="155"/>
      <c r="G25" s="161" t="s">
        <v>41</v>
      </c>
      <c r="H25" s="162" t="s">
        <v>85</v>
      </c>
      <c r="I25" s="162" t="s">
        <v>76</v>
      </c>
      <c r="J25" s="155"/>
      <c r="K25" s="155" t="s">
        <v>44</v>
      </c>
      <c r="L25" s="162" t="s">
        <v>86</v>
      </c>
      <c r="M25" s="162" t="s">
        <v>43</v>
      </c>
      <c r="N25" s="155"/>
      <c r="O25" s="158" t="s">
        <v>386</v>
      </c>
      <c r="P25" s="162" t="s">
        <v>374</v>
      </c>
      <c r="Q25" s="160" t="s">
        <v>389</v>
      </c>
      <c r="R25" s="130"/>
      <c r="S25" s="130"/>
      <c r="T25" s="152"/>
      <c r="U25" s="152"/>
      <c r="V25" s="152"/>
      <c r="W25" s="152"/>
      <c r="X25" s="152"/>
      <c r="Y25" s="152"/>
      <c r="Z25" s="153"/>
    </row>
    <row r="26" spans="1:26" ht="75">
      <c r="A26" s="62" t="s">
        <v>87</v>
      </c>
      <c r="B26" s="111" t="s">
        <v>88</v>
      </c>
      <c r="C26" s="79" t="s">
        <v>89</v>
      </c>
      <c r="D26" s="154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62"/>
      <c r="Q26" s="155"/>
      <c r="R26" s="130"/>
      <c r="S26" s="130"/>
      <c r="T26" s="152"/>
      <c r="U26" s="152"/>
      <c r="V26" s="152"/>
      <c r="W26" s="152"/>
      <c r="X26" s="152"/>
      <c r="Y26" s="152"/>
      <c r="Z26" s="153"/>
    </row>
    <row r="27" spans="1:26" ht="105">
      <c r="A27" s="62" t="s">
        <v>90</v>
      </c>
      <c r="B27" s="111" t="s">
        <v>91</v>
      </c>
      <c r="C27" s="79" t="s">
        <v>92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62"/>
      <c r="Q27" s="155"/>
      <c r="R27" s="130"/>
      <c r="S27" s="130"/>
      <c r="T27" s="152"/>
      <c r="U27" s="152"/>
      <c r="V27" s="152"/>
      <c r="W27" s="152"/>
      <c r="X27" s="152"/>
      <c r="Y27" s="152"/>
      <c r="Z27" s="153"/>
    </row>
    <row r="28" spans="1:26" ht="199.5">
      <c r="A28" s="62" t="s">
        <v>93</v>
      </c>
      <c r="B28" s="111" t="s">
        <v>94</v>
      </c>
      <c r="C28" s="79" t="s">
        <v>95</v>
      </c>
      <c r="D28" s="154"/>
      <c r="E28" s="155"/>
      <c r="F28" s="155"/>
      <c r="G28" s="161" t="s">
        <v>100</v>
      </c>
      <c r="H28" s="162" t="s">
        <v>101</v>
      </c>
      <c r="I28" s="162" t="s">
        <v>76</v>
      </c>
      <c r="J28" s="155"/>
      <c r="K28" s="155" t="s">
        <v>102</v>
      </c>
      <c r="L28" s="162" t="s">
        <v>103</v>
      </c>
      <c r="M28" s="162" t="s">
        <v>104</v>
      </c>
      <c r="N28" s="155"/>
      <c r="O28" s="158" t="s">
        <v>386</v>
      </c>
      <c r="P28" s="162" t="s">
        <v>375</v>
      </c>
      <c r="Q28" s="160" t="s">
        <v>389</v>
      </c>
      <c r="R28" s="130"/>
      <c r="S28" s="130"/>
      <c r="T28" s="152"/>
      <c r="U28" s="152"/>
      <c r="V28" s="152"/>
      <c r="W28" s="152"/>
      <c r="X28" s="152"/>
      <c r="Y28" s="152"/>
      <c r="Z28" s="153"/>
    </row>
    <row r="29" spans="1:26" ht="192" customHeight="1">
      <c r="A29" s="62" t="s">
        <v>96</v>
      </c>
      <c r="B29" s="111" t="s">
        <v>97</v>
      </c>
      <c r="C29" s="79" t="s">
        <v>98</v>
      </c>
      <c r="D29" s="154" t="s">
        <v>99</v>
      </c>
      <c r="E29" s="155"/>
      <c r="F29" s="155"/>
      <c r="G29" s="161" t="s">
        <v>100</v>
      </c>
      <c r="H29" s="162" t="s">
        <v>101</v>
      </c>
      <c r="I29" s="162" t="s">
        <v>76</v>
      </c>
      <c r="J29" s="155"/>
      <c r="K29" s="155" t="s">
        <v>102</v>
      </c>
      <c r="L29" s="162" t="s">
        <v>103</v>
      </c>
      <c r="M29" s="162" t="s">
        <v>104</v>
      </c>
      <c r="N29" s="155"/>
      <c r="O29" s="158" t="s">
        <v>386</v>
      </c>
      <c r="P29" s="162" t="s">
        <v>376</v>
      </c>
      <c r="Q29" s="160" t="s">
        <v>389</v>
      </c>
      <c r="R29" s="130"/>
      <c r="S29" s="130"/>
      <c r="T29" s="152">
        <v>67.654</v>
      </c>
      <c r="U29" s="152">
        <v>67.654</v>
      </c>
      <c r="V29" s="152">
        <v>50</v>
      </c>
      <c r="W29" s="152">
        <f>U29*1.05</f>
        <v>71.0367</v>
      </c>
      <c r="X29" s="152">
        <f>U29*1.1</f>
        <v>74.4194</v>
      </c>
      <c r="Y29" s="152">
        <f>W29*1.05</f>
        <v>74.588535</v>
      </c>
      <c r="Z29" s="153"/>
    </row>
    <row r="30" spans="1:26" ht="75" hidden="1">
      <c r="A30" s="62" t="s">
        <v>105</v>
      </c>
      <c r="B30" s="111" t="s">
        <v>106</v>
      </c>
      <c r="C30" s="79" t="s">
        <v>107</v>
      </c>
      <c r="D30" s="154"/>
      <c r="E30" s="155"/>
      <c r="F30" s="155"/>
      <c r="G30" s="161"/>
      <c r="H30" s="162"/>
      <c r="I30" s="162"/>
      <c r="J30" s="155"/>
      <c r="K30" s="155"/>
      <c r="L30" s="162"/>
      <c r="M30" s="162"/>
      <c r="N30" s="155"/>
      <c r="O30" s="155"/>
      <c r="P30" s="155"/>
      <c r="Q30" s="155"/>
      <c r="R30" s="130"/>
      <c r="S30" s="130"/>
      <c r="T30" s="152"/>
      <c r="U30" s="152"/>
      <c r="V30" s="152"/>
      <c r="W30" s="152"/>
      <c r="X30" s="152"/>
      <c r="Y30" s="152"/>
      <c r="Z30" s="153"/>
    </row>
    <row r="31" spans="1:26" ht="185.25">
      <c r="A31" s="62" t="s">
        <v>108</v>
      </c>
      <c r="B31" s="111" t="s">
        <v>109</v>
      </c>
      <c r="C31" s="79" t="s">
        <v>110</v>
      </c>
      <c r="D31" s="154" t="s">
        <v>111</v>
      </c>
      <c r="E31" s="155"/>
      <c r="F31" s="155"/>
      <c r="G31" s="161" t="s">
        <v>41</v>
      </c>
      <c r="H31" s="162" t="s">
        <v>112</v>
      </c>
      <c r="I31" s="162" t="s">
        <v>76</v>
      </c>
      <c r="J31" s="155"/>
      <c r="K31" s="155" t="s">
        <v>113</v>
      </c>
      <c r="L31" s="162" t="s">
        <v>114</v>
      </c>
      <c r="M31" s="162" t="s">
        <v>115</v>
      </c>
      <c r="N31" s="155"/>
      <c r="O31" s="158" t="s">
        <v>386</v>
      </c>
      <c r="P31" s="162" t="s">
        <v>377</v>
      </c>
      <c r="Q31" s="160" t="s">
        <v>389</v>
      </c>
      <c r="R31" s="130"/>
      <c r="S31" s="130"/>
      <c r="T31" s="152">
        <v>120.7</v>
      </c>
      <c r="U31" s="152">
        <v>116.96842</v>
      </c>
      <c r="V31" s="152">
        <v>123.513</v>
      </c>
      <c r="W31" s="152">
        <f>U31*1.05</f>
        <v>122.816841</v>
      </c>
      <c r="X31" s="152">
        <f>U31*1.1</f>
        <v>128.665262</v>
      </c>
      <c r="Y31" s="152">
        <f>W31*1.05</f>
        <v>128.95768305</v>
      </c>
      <c r="Z31" s="153"/>
    </row>
    <row r="32" spans="1:26" ht="156.75">
      <c r="A32" s="62" t="s">
        <v>116</v>
      </c>
      <c r="B32" s="111" t="s">
        <v>117</v>
      </c>
      <c r="C32" s="79" t="s">
        <v>118</v>
      </c>
      <c r="D32" s="154" t="s">
        <v>111</v>
      </c>
      <c r="E32" s="155"/>
      <c r="F32" s="155"/>
      <c r="G32" s="161" t="s">
        <v>41</v>
      </c>
      <c r="H32" s="162" t="s">
        <v>119</v>
      </c>
      <c r="I32" s="162" t="s">
        <v>76</v>
      </c>
      <c r="J32" s="155"/>
      <c r="K32" s="155" t="s">
        <v>44</v>
      </c>
      <c r="L32" s="162" t="s">
        <v>120</v>
      </c>
      <c r="M32" s="162" t="s">
        <v>43</v>
      </c>
      <c r="N32" s="155"/>
      <c r="O32" s="158" t="s">
        <v>386</v>
      </c>
      <c r="P32" s="162" t="s">
        <v>378</v>
      </c>
      <c r="Q32" s="160" t="s">
        <v>389</v>
      </c>
      <c r="R32" s="130"/>
      <c r="S32" s="130"/>
      <c r="T32" s="152">
        <v>690.72885</v>
      </c>
      <c r="U32" s="152">
        <v>684.20218</v>
      </c>
      <c r="V32" s="152">
        <v>733.98</v>
      </c>
      <c r="W32" s="152">
        <f>U32*1.05</f>
        <v>718.412289</v>
      </c>
      <c r="X32" s="152">
        <f>U32*1.1</f>
        <v>752.6223980000001</v>
      </c>
      <c r="Y32" s="152">
        <f>W32*1.05</f>
        <v>754.33290345</v>
      </c>
      <c r="Z32" s="153"/>
    </row>
    <row r="33" spans="1:26" ht="165">
      <c r="A33" s="62" t="s">
        <v>121</v>
      </c>
      <c r="B33" s="111" t="s">
        <v>396</v>
      </c>
      <c r="C33" s="79" t="s">
        <v>122</v>
      </c>
      <c r="D33" s="154" t="s">
        <v>111</v>
      </c>
      <c r="E33" s="155"/>
      <c r="F33" s="155"/>
      <c r="G33" s="161" t="s">
        <v>41</v>
      </c>
      <c r="H33" s="162" t="s">
        <v>123</v>
      </c>
      <c r="I33" s="162" t="s">
        <v>76</v>
      </c>
      <c r="J33" s="155"/>
      <c r="K33" s="155" t="s">
        <v>44</v>
      </c>
      <c r="L33" s="162" t="s">
        <v>124</v>
      </c>
      <c r="M33" s="162" t="s">
        <v>43</v>
      </c>
      <c r="N33" s="155"/>
      <c r="O33" s="158" t="s">
        <v>386</v>
      </c>
      <c r="P33" s="162" t="s">
        <v>379</v>
      </c>
      <c r="Q33" s="160" t="s">
        <v>389</v>
      </c>
      <c r="R33" s="130"/>
      <c r="S33" s="130"/>
      <c r="T33" s="152"/>
      <c r="U33" s="152"/>
      <c r="V33" s="152"/>
      <c r="W33" s="152"/>
      <c r="X33" s="152"/>
      <c r="Y33" s="152"/>
      <c r="Z33" s="153"/>
    </row>
    <row r="34" spans="1:26" ht="105">
      <c r="A34" s="62" t="s">
        <v>125</v>
      </c>
      <c r="B34" s="111" t="s">
        <v>126</v>
      </c>
      <c r="C34" s="79" t="s">
        <v>127</v>
      </c>
      <c r="D34" s="154" t="s">
        <v>111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60"/>
      <c r="R34" s="130"/>
      <c r="S34" s="130"/>
      <c r="T34" s="152"/>
      <c r="U34" s="152"/>
      <c r="V34" s="152"/>
      <c r="W34" s="152"/>
      <c r="X34" s="152"/>
      <c r="Y34" s="152"/>
      <c r="Z34" s="153"/>
    </row>
    <row r="35" spans="1:26" ht="120">
      <c r="A35" s="62" t="s">
        <v>128</v>
      </c>
      <c r="B35" s="111" t="s">
        <v>129</v>
      </c>
      <c r="C35" s="79" t="s">
        <v>130</v>
      </c>
      <c r="D35" s="154" t="s">
        <v>319</v>
      </c>
      <c r="E35" s="155"/>
      <c r="F35" s="155"/>
      <c r="G35" s="244" t="s">
        <v>41</v>
      </c>
      <c r="H35" s="247" t="s">
        <v>131</v>
      </c>
      <c r="I35" s="247" t="s">
        <v>76</v>
      </c>
      <c r="J35" s="155"/>
      <c r="K35" s="155" t="s">
        <v>44</v>
      </c>
      <c r="L35" s="162" t="s">
        <v>124</v>
      </c>
      <c r="M35" s="162" t="s">
        <v>43</v>
      </c>
      <c r="N35" s="155"/>
      <c r="O35" s="158" t="s">
        <v>386</v>
      </c>
      <c r="P35" s="162" t="s">
        <v>380</v>
      </c>
      <c r="Q35" s="160" t="s">
        <v>389</v>
      </c>
      <c r="R35" s="130"/>
      <c r="S35" s="130"/>
      <c r="T35" s="152">
        <v>4</v>
      </c>
      <c r="U35" s="152">
        <v>3.771</v>
      </c>
      <c r="V35" s="152">
        <v>6</v>
      </c>
      <c r="W35" s="152">
        <f aca="true" t="shared" si="2" ref="W35:W40">U35*1.05</f>
        <v>3.95955</v>
      </c>
      <c r="X35" s="152">
        <f aca="true" t="shared" si="3" ref="X35:X40">W35*1.1</f>
        <v>4.355505000000001</v>
      </c>
      <c r="Y35" s="152">
        <f aca="true" t="shared" si="4" ref="Y35:Y40">W35*1.05</f>
        <v>4.1575275000000005</v>
      </c>
      <c r="Z35" s="153"/>
    </row>
    <row r="36" spans="1:26" ht="85.5">
      <c r="A36" s="62" t="s">
        <v>132</v>
      </c>
      <c r="B36" s="111" t="s">
        <v>133</v>
      </c>
      <c r="C36" s="79" t="s">
        <v>134</v>
      </c>
      <c r="D36" s="154"/>
      <c r="E36" s="155"/>
      <c r="F36" s="155"/>
      <c r="G36" s="244"/>
      <c r="H36" s="247"/>
      <c r="I36" s="247"/>
      <c r="J36" s="155"/>
      <c r="K36" s="155" t="s">
        <v>135</v>
      </c>
      <c r="L36" s="162" t="s">
        <v>136</v>
      </c>
      <c r="M36" s="162" t="s">
        <v>137</v>
      </c>
      <c r="N36" s="155"/>
      <c r="O36" s="155" t="s">
        <v>307</v>
      </c>
      <c r="P36" s="155"/>
      <c r="Q36" s="160" t="s">
        <v>255</v>
      </c>
      <c r="R36" s="130"/>
      <c r="S36" s="130"/>
      <c r="T36" s="152"/>
      <c r="U36" s="152"/>
      <c r="V36" s="152"/>
      <c r="W36" s="152">
        <f t="shared" si="2"/>
        <v>0</v>
      </c>
      <c r="X36" s="152">
        <f t="shared" si="3"/>
        <v>0</v>
      </c>
      <c r="Y36" s="152">
        <f t="shared" si="4"/>
        <v>0</v>
      </c>
      <c r="Z36" s="153"/>
    </row>
    <row r="37" spans="1:26" ht="90">
      <c r="A37" s="62" t="s">
        <v>138</v>
      </c>
      <c r="B37" s="111" t="s">
        <v>139</v>
      </c>
      <c r="C37" s="79" t="s">
        <v>140</v>
      </c>
      <c r="D37" s="154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 t="s">
        <v>308</v>
      </c>
      <c r="P37" s="155"/>
      <c r="Q37" s="160" t="s">
        <v>255</v>
      </c>
      <c r="R37" s="130"/>
      <c r="S37" s="130"/>
      <c r="T37" s="152"/>
      <c r="U37" s="152"/>
      <c r="V37" s="152"/>
      <c r="W37" s="152">
        <f t="shared" si="2"/>
        <v>0</v>
      </c>
      <c r="X37" s="152">
        <f t="shared" si="3"/>
        <v>0</v>
      </c>
      <c r="Y37" s="152">
        <f t="shared" si="4"/>
        <v>0</v>
      </c>
      <c r="Z37" s="153"/>
    </row>
    <row r="38" spans="1:26" ht="85.5">
      <c r="A38" s="62" t="s">
        <v>141</v>
      </c>
      <c r="B38" s="111" t="s">
        <v>142</v>
      </c>
      <c r="C38" s="79" t="s">
        <v>143</v>
      </c>
      <c r="D38" s="154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 t="s">
        <v>309</v>
      </c>
      <c r="P38" s="155"/>
      <c r="Q38" s="160" t="s">
        <v>255</v>
      </c>
      <c r="R38" s="130"/>
      <c r="S38" s="130"/>
      <c r="T38" s="152"/>
      <c r="U38" s="152"/>
      <c r="V38" s="152"/>
      <c r="W38" s="152">
        <f t="shared" si="2"/>
        <v>0</v>
      </c>
      <c r="X38" s="152">
        <f t="shared" si="3"/>
        <v>0</v>
      </c>
      <c r="Y38" s="152">
        <f t="shared" si="4"/>
        <v>0</v>
      </c>
      <c r="Z38" s="153"/>
    </row>
    <row r="39" spans="1:26" ht="85.5">
      <c r="A39" s="62" t="s">
        <v>144</v>
      </c>
      <c r="B39" s="111" t="s">
        <v>145</v>
      </c>
      <c r="C39" s="79" t="s">
        <v>146</v>
      </c>
      <c r="D39" s="154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 t="s">
        <v>310</v>
      </c>
      <c r="P39" s="155"/>
      <c r="Q39" s="160" t="s">
        <v>255</v>
      </c>
      <c r="R39" s="130"/>
      <c r="S39" s="130"/>
      <c r="T39" s="152"/>
      <c r="U39" s="152"/>
      <c r="V39" s="152"/>
      <c r="W39" s="152">
        <f t="shared" si="2"/>
        <v>0</v>
      </c>
      <c r="X39" s="152">
        <f t="shared" si="3"/>
        <v>0</v>
      </c>
      <c r="Y39" s="152">
        <f t="shared" si="4"/>
        <v>0</v>
      </c>
      <c r="Z39" s="153"/>
    </row>
    <row r="40" spans="1:26" ht="156.75">
      <c r="A40" s="62" t="s">
        <v>147</v>
      </c>
      <c r="B40" s="111" t="s">
        <v>148</v>
      </c>
      <c r="C40" s="79" t="s">
        <v>149</v>
      </c>
      <c r="D40" s="154" t="s">
        <v>150</v>
      </c>
      <c r="E40" s="155"/>
      <c r="F40" s="155"/>
      <c r="G40" s="161" t="s">
        <v>41</v>
      </c>
      <c r="H40" s="162" t="s">
        <v>151</v>
      </c>
      <c r="I40" s="162" t="s">
        <v>76</v>
      </c>
      <c r="J40" s="155"/>
      <c r="K40" s="155" t="s">
        <v>44</v>
      </c>
      <c r="L40" s="162" t="s">
        <v>152</v>
      </c>
      <c r="M40" s="162" t="s">
        <v>43</v>
      </c>
      <c r="N40" s="155"/>
      <c r="O40" s="158" t="s">
        <v>386</v>
      </c>
      <c r="P40" s="162" t="s">
        <v>381</v>
      </c>
      <c r="Q40" s="160" t="s">
        <v>389</v>
      </c>
      <c r="R40" s="130"/>
      <c r="S40" s="130"/>
      <c r="T40" s="152">
        <v>22.5</v>
      </c>
      <c r="U40" s="152">
        <v>21.2</v>
      </c>
      <c r="V40" s="152">
        <v>64.7</v>
      </c>
      <c r="W40" s="152">
        <f t="shared" si="2"/>
        <v>22.26</v>
      </c>
      <c r="X40" s="152">
        <f t="shared" si="3"/>
        <v>24.486000000000004</v>
      </c>
      <c r="Y40" s="152">
        <f t="shared" si="4"/>
        <v>23.373</v>
      </c>
      <c r="Z40" s="153"/>
    </row>
    <row r="41" spans="1:26" ht="360">
      <c r="A41" s="62" t="s">
        <v>153</v>
      </c>
      <c r="B41" s="111" t="s">
        <v>397</v>
      </c>
      <c r="C41" s="79" t="s">
        <v>154</v>
      </c>
      <c r="D41" s="154" t="s">
        <v>252</v>
      </c>
      <c r="E41" s="155"/>
      <c r="F41" s="155"/>
      <c r="G41" s="161" t="s">
        <v>41</v>
      </c>
      <c r="H41" s="162" t="s">
        <v>151</v>
      </c>
      <c r="I41" s="162" t="s">
        <v>76</v>
      </c>
      <c r="J41" s="155"/>
      <c r="K41" s="155" t="s">
        <v>44</v>
      </c>
      <c r="L41" s="162" t="s">
        <v>152</v>
      </c>
      <c r="M41" s="162" t="s">
        <v>43</v>
      </c>
      <c r="N41" s="155"/>
      <c r="O41" s="158" t="s">
        <v>386</v>
      </c>
      <c r="P41" s="162" t="s">
        <v>382</v>
      </c>
      <c r="Q41" s="160" t="s">
        <v>389</v>
      </c>
      <c r="R41" s="130"/>
      <c r="S41" s="130"/>
      <c r="T41" s="152">
        <v>36</v>
      </c>
      <c r="U41" s="152">
        <v>36</v>
      </c>
      <c r="V41" s="152"/>
      <c r="W41" s="152"/>
      <c r="X41" s="152"/>
      <c r="Y41" s="152"/>
      <c r="Z41" s="153"/>
    </row>
    <row r="42" spans="1:26" ht="156.75">
      <c r="A42" s="62" t="s">
        <v>155</v>
      </c>
      <c r="B42" s="111" t="s">
        <v>156</v>
      </c>
      <c r="C42" s="79" t="s">
        <v>157</v>
      </c>
      <c r="D42" s="154" t="s">
        <v>150</v>
      </c>
      <c r="E42" s="155"/>
      <c r="F42" s="155"/>
      <c r="G42" s="161" t="s">
        <v>41</v>
      </c>
      <c r="H42" s="162" t="s">
        <v>151</v>
      </c>
      <c r="I42" s="162" t="s">
        <v>76</v>
      </c>
      <c r="J42" s="155"/>
      <c r="K42" s="155" t="s">
        <v>44</v>
      </c>
      <c r="L42" s="162" t="s">
        <v>152</v>
      </c>
      <c r="M42" s="162" t="s">
        <v>43</v>
      </c>
      <c r="N42" s="155"/>
      <c r="O42" s="158" t="s">
        <v>386</v>
      </c>
      <c r="P42" s="162" t="s">
        <v>383</v>
      </c>
      <c r="Q42" s="160" t="s">
        <v>389</v>
      </c>
      <c r="R42" s="130"/>
      <c r="S42" s="130"/>
      <c r="T42" s="152">
        <v>103.11037</v>
      </c>
      <c r="U42" s="152">
        <v>103.11037</v>
      </c>
      <c r="V42" s="152">
        <v>136.9</v>
      </c>
      <c r="W42" s="152">
        <f>U42*1.05</f>
        <v>108.2658885</v>
      </c>
      <c r="X42" s="152">
        <f>W42*1.1</f>
        <v>119.09247735000001</v>
      </c>
      <c r="Y42" s="152">
        <f>W42*1.05</f>
        <v>113.679182925</v>
      </c>
      <c r="Z42" s="153"/>
    </row>
    <row r="43" spans="1:26" ht="30">
      <c r="A43" s="62" t="s">
        <v>158</v>
      </c>
      <c r="B43" s="111" t="s">
        <v>159</v>
      </c>
      <c r="C43" s="79" t="s">
        <v>160</v>
      </c>
      <c r="D43" s="154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30"/>
      <c r="S43" s="130"/>
      <c r="T43" s="152"/>
      <c r="U43" s="152"/>
      <c r="V43" s="152"/>
      <c r="W43" s="152"/>
      <c r="X43" s="152"/>
      <c r="Y43" s="152"/>
      <c r="Z43" s="153"/>
    </row>
    <row r="44" spans="1:26" ht="105">
      <c r="A44" s="62" t="s">
        <v>161</v>
      </c>
      <c r="B44" s="111" t="s">
        <v>162</v>
      </c>
      <c r="C44" s="79" t="s">
        <v>163</v>
      </c>
      <c r="D44" s="154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30"/>
      <c r="S44" s="130"/>
      <c r="T44" s="152"/>
      <c r="U44" s="152"/>
      <c r="V44" s="152"/>
      <c r="W44" s="152"/>
      <c r="X44" s="152"/>
      <c r="Y44" s="152"/>
      <c r="Z44" s="153"/>
    </row>
    <row r="45" spans="1:26" ht="90">
      <c r="A45" s="62" t="s">
        <v>164</v>
      </c>
      <c r="B45" s="111" t="s">
        <v>165</v>
      </c>
      <c r="C45" s="79" t="s">
        <v>166</v>
      </c>
      <c r="D45" s="154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30"/>
      <c r="S45" s="130"/>
      <c r="T45" s="152"/>
      <c r="U45" s="152"/>
      <c r="V45" s="152"/>
      <c r="W45" s="152"/>
      <c r="X45" s="152"/>
      <c r="Y45" s="152"/>
      <c r="Z45" s="153"/>
    </row>
    <row r="46" spans="1:26" ht="90">
      <c r="A46" s="62" t="s">
        <v>167</v>
      </c>
      <c r="B46" s="111" t="s">
        <v>168</v>
      </c>
      <c r="C46" s="79" t="s">
        <v>169</v>
      </c>
      <c r="D46" s="154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30"/>
      <c r="S46" s="130"/>
      <c r="T46" s="152"/>
      <c r="U46" s="152"/>
      <c r="V46" s="152"/>
      <c r="W46" s="152"/>
      <c r="X46" s="152"/>
      <c r="Y46" s="152"/>
      <c r="Z46" s="153"/>
    </row>
    <row r="47" spans="1:26" ht="60">
      <c r="A47" s="62" t="s">
        <v>170</v>
      </c>
      <c r="B47" s="111" t="s">
        <v>171</v>
      </c>
      <c r="C47" s="79" t="s">
        <v>172</v>
      </c>
      <c r="D47" s="154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30"/>
      <c r="S47" s="130"/>
      <c r="T47" s="152"/>
      <c r="U47" s="152"/>
      <c r="V47" s="152"/>
      <c r="W47" s="152"/>
      <c r="X47" s="152"/>
      <c r="Y47" s="152"/>
      <c r="Z47" s="153"/>
    </row>
    <row r="48" spans="1:26" ht="75">
      <c r="A48" s="62" t="s">
        <v>173</v>
      </c>
      <c r="B48" s="111" t="s">
        <v>174</v>
      </c>
      <c r="C48" s="79" t="s">
        <v>175</v>
      </c>
      <c r="D48" s="154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30"/>
      <c r="S48" s="130"/>
      <c r="T48" s="152"/>
      <c r="U48" s="152"/>
      <c r="V48" s="152"/>
      <c r="W48" s="152"/>
      <c r="X48" s="152"/>
      <c r="Y48" s="152"/>
      <c r="Z48" s="153"/>
    </row>
    <row r="49" spans="1:26" ht="75">
      <c r="A49" s="62" t="s">
        <v>176</v>
      </c>
      <c r="B49" s="111" t="s">
        <v>177</v>
      </c>
      <c r="C49" s="79" t="s">
        <v>178</v>
      </c>
      <c r="D49" s="154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30"/>
      <c r="S49" s="130"/>
      <c r="T49" s="152"/>
      <c r="U49" s="152"/>
      <c r="V49" s="152"/>
      <c r="W49" s="152"/>
      <c r="X49" s="152"/>
      <c r="Y49" s="152"/>
      <c r="Z49" s="153"/>
    </row>
    <row r="50" spans="1:26" ht="145.5" customHeight="1">
      <c r="A50" s="62" t="s">
        <v>179</v>
      </c>
      <c r="B50" s="111" t="s">
        <v>180</v>
      </c>
      <c r="C50" s="79" t="s">
        <v>181</v>
      </c>
      <c r="D50" s="154" t="s">
        <v>84</v>
      </c>
      <c r="E50" s="155"/>
      <c r="F50" s="155"/>
      <c r="G50" s="161" t="s">
        <v>41</v>
      </c>
      <c r="H50" s="162" t="s">
        <v>182</v>
      </c>
      <c r="I50" s="162" t="s">
        <v>76</v>
      </c>
      <c r="J50" s="155"/>
      <c r="K50" s="155" t="s">
        <v>44</v>
      </c>
      <c r="L50" s="162" t="s">
        <v>183</v>
      </c>
      <c r="M50" s="162" t="s">
        <v>184</v>
      </c>
      <c r="N50" s="155"/>
      <c r="O50" s="155"/>
      <c r="P50" s="155"/>
      <c r="Q50" s="160"/>
      <c r="R50" s="130"/>
      <c r="S50" s="130"/>
      <c r="T50" s="152"/>
      <c r="U50" s="152"/>
      <c r="V50" s="152"/>
      <c r="W50" s="152"/>
      <c r="X50" s="152"/>
      <c r="Y50" s="152"/>
      <c r="Z50" s="153"/>
    </row>
    <row r="51" spans="1:26" ht="45" hidden="1">
      <c r="A51" s="62" t="s">
        <v>185</v>
      </c>
      <c r="B51" s="111" t="s">
        <v>186</v>
      </c>
      <c r="C51" s="79" t="s">
        <v>187</v>
      </c>
      <c r="D51" s="154"/>
      <c r="E51" s="155"/>
      <c r="F51" s="155"/>
      <c r="G51" s="161"/>
      <c r="H51" s="162"/>
      <c r="I51" s="162"/>
      <c r="J51" s="155"/>
      <c r="K51" s="155"/>
      <c r="L51" s="155"/>
      <c r="M51" s="155"/>
      <c r="N51" s="155"/>
      <c r="O51" s="155"/>
      <c r="P51" s="155"/>
      <c r="Q51" s="155"/>
      <c r="R51" s="130"/>
      <c r="S51" s="130"/>
      <c r="T51" s="152"/>
      <c r="U51" s="152"/>
      <c r="V51" s="152"/>
      <c r="W51" s="152"/>
      <c r="X51" s="152"/>
      <c r="Y51" s="152"/>
      <c r="Z51" s="153"/>
    </row>
    <row r="52" spans="1:26" ht="105" hidden="1">
      <c r="A52" s="62" t="s">
        <v>188</v>
      </c>
      <c r="B52" s="111" t="s">
        <v>189</v>
      </c>
      <c r="C52" s="79" t="s">
        <v>190</v>
      </c>
      <c r="D52" s="154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30"/>
      <c r="S52" s="130"/>
      <c r="T52" s="152"/>
      <c r="U52" s="152"/>
      <c r="V52" s="152"/>
      <c r="W52" s="152"/>
      <c r="X52" s="152"/>
      <c r="Y52" s="152"/>
      <c r="Z52" s="153"/>
    </row>
    <row r="53" spans="1:26" ht="30" hidden="1">
      <c r="A53" s="62" t="s">
        <v>191</v>
      </c>
      <c r="B53" s="111" t="s">
        <v>192</v>
      </c>
      <c r="C53" s="79" t="s">
        <v>193</v>
      </c>
      <c r="D53" s="154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30"/>
      <c r="S53" s="130"/>
      <c r="T53" s="152"/>
      <c r="U53" s="152"/>
      <c r="V53" s="152"/>
      <c r="W53" s="152"/>
      <c r="X53" s="152"/>
      <c r="Y53" s="152"/>
      <c r="Z53" s="153"/>
    </row>
    <row r="54" spans="1:26" ht="60" hidden="1">
      <c r="A54" s="62" t="s">
        <v>194</v>
      </c>
      <c r="B54" s="111" t="s">
        <v>195</v>
      </c>
      <c r="C54" s="79" t="s">
        <v>196</v>
      </c>
      <c r="D54" s="154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30"/>
      <c r="S54" s="130"/>
      <c r="T54" s="152"/>
      <c r="U54" s="152"/>
      <c r="V54" s="152"/>
      <c r="W54" s="152"/>
      <c r="X54" s="152"/>
      <c r="Y54" s="152"/>
      <c r="Z54" s="153"/>
    </row>
    <row r="55" spans="1:26" ht="135">
      <c r="A55" s="74" t="s">
        <v>197</v>
      </c>
      <c r="B55" s="111" t="s">
        <v>198</v>
      </c>
      <c r="C55" s="79" t="s">
        <v>199</v>
      </c>
      <c r="D55" s="154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30"/>
      <c r="S55" s="130"/>
      <c r="T55" s="152">
        <f aca="true" t="shared" si="5" ref="T55:Y55">SUM(T56:T59)</f>
        <v>0</v>
      </c>
      <c r="U55" s="152">
        <f t="shared" si="5"/>
        <v>0</v>
      </c>
      <c r="V55" s="152">
        <f t="shared" si="5"/>
        <v>76.8</v>
      </c>
      <c r="W55" s="152">
        <f t="shared" si="5"/>
        <v>0</v>
      </c>
      <c r="X55" s="152">
        <f t="shared" si="5"/>
        <v>0</v>
      </c>
      <c r="Y55" s="152">
        <f t="shared" si="5"/>
        <v>0</v>
      </c>
      <c r="Z55" s="153"/>
    </row>
    <row r="56" spans="1:26" ht="156.75">
      <c r="A56" s="75" t="s">
        <v>408</v>
      </c>
      <c r="B56" s="111" t="s">
        <v>200</v>
      </c>
      <c r="C56" s="79" t="s">
        <v>274</v>
      </c>
      <c r="D56" s="166" t="s">
        <v>347</v>
      </c>
      <c r="E56" s="155"/>
      <c r="F56" s="155"/>
      <c r="G56" s="161" t="s">
        <v>41</v>
      </c>
      <c r="H56" s="162" t="s">
        <v>85</v>
      </c>
      <c r="I56" s="162" t="s">
        <v>76</v>
      </c>
      <c r="J56" s="155"/>
      <c r="K56" s="155" t="s">
        <v>44</v>
      </c>
      <c r="L56" s="162" t="s">
        <v>86</v>
      </c>
      <c r="M56" s="162" t="s">
        <v>43</v>
      </c>
      <c r="N56" s="155"/>
      <c r="O56" s="158" t="s">
        <v>386</v>
      </c>
      <c r="P56" s="162" t="s">
        <v>374</v>
      </c>
      <c r="Q56" s="160" t="s">
        <v>389</v>
      </c>
      <c r="R56" s="130"/>
      <c r="S56" s="130"/>
      <c r="T56" s="152"/>
      <c r="U56" s="152"/>
      <c r="V56" s="152">
        <v>76.8</v>
      </c>
      <c r="W56" s="152"/>
      <c r="X56" s="152"/>
      <c r="Y56" s="152"/>
      <c r="Z56" s="153"/>
    </row>
    <row r="57" spans="1:26" ht="75">
      <c r="A57" s="75" t="s">
        <v>402</v>
      </c>
      <c r="B57" s="111" t="s">
        <v>109</v>
      </c>
      <c r="C57" s="79" t="s">
        <v>275</v>
      </c>
      <c r="D57" s="166"/>
      <c r="E57" s="155"/>
      <c r="F57" s="155"/>
      <c r="G57" s="161"/>
      <c r="H57" s="162"/>
      <c r="I57" s="162"/>
      <c r="J57" s="155"/>
      <c r="K57" s="155"/>
      <c r="L57" s="162"/>
      <c r="M57" s="162"/>
      <c r="N57" s="155"/>
      <c r="O57" s="155"/>
      <c r="P57" s="155"/>
      <c r="Q57" s="160"/>
      <c r="R57" s="130"/>
      <c r="S57" s="130"/>
      <c r="T57" s="152"/>
      <c r="U57" s="152"/>
      <c r="V57" s="152"/>
      <c r="W57" s="152"/>
      <c r="X57" s="152"/>
      <c r="Y57" s="152"/>
      <c r="Z57" s="153"/>
    </row>
    <row r="58" spans="1:26" ht="60">
      <c r="A58" s="75" t="s">
        <v>403</v>
      </c>
      <c r="B58" s="111" t="s">
        <v>117</v>
      </c>
      <c r="C58" s="79" t="s">
        <v>276</v>
      </c>
      <c r="D58" s="166"/>
      <c r="E58" s="155"/>
      <c r="F58" s="155"/>
      <c r="G58" s="161"/>
      <c r="H58" s="162"/>
      <c r="I58" s="162"/>
      <c r="J58" s="155"/>
      <c r="K58" s="155"/>
      <c r="L58" s="162"/>
      <c r="M58" s="162"/>
      <c r="N58" s="155"/>
      <c r="O58" s="155"/>
      <c r="P58" s="162" t="s">
        <v>385</v>
      </c>
      <c r="Q58" s="160" t="s">
        <v>389</v>
      </c>
      <c r="R58" s="130"/>
      <c r="S58" s="130"/>
      <c r="T58" s="152"/>
      <c r="U58" s="152"/>
      <c r="V58" s="152"/>
      <c r="W58" s="152"/>
      <c r="X58" s="152"/>
      <c r="Y58" s="152"/>
      <c r="Z58" s="153"/>
    </row>
    <row r="59" spans="1:26" ht="90">
      <c r="A59" s="62"/>
      <c r="B59" s="111" t="s">
        <v>409</v>
      </c>
      <c r="C59" s="79" t="s">
        <v>277</v>
      </c>
      <c r="D59" s="166"/>
      <c r="E59" s="155"/>
      <c r="F59" s="155"/>
      <c r="G59" s="161"/>
      <c r="H59" s="162"/>
      <c r="I59" s="162"/>
      <c r="J59" s="155"/>
      <c r="K59" s="155"/>
      <c r="L59" s="162"/>
      <c r="M59" s="162"/>
      <c r="N59" s="155"/>
      <c r="O59" s="155"/>
      <c r="P59" s="155"/>
      <c r="Q59" s="160"/>
      <c r="R59" s="130"/>
      <c r="S59" s="130"/>
      <c r="T59" s="152"/>
      <c r="U59" s="152"/>
      <c r="V59" s="152"/>
      <c r="W59" s="152"/>
      <c r="X59" s="152"/>
      <c r="Y59" s="152"/>
      <c r="Z59" s="153"/>
    </row>
    <row r="60" spans="1:26" ht="120">
      <c r="A60" s="74" t="s">
        <v>201</v>
      </c>
      <c r="B60" s="111" t="s">
        <v>202</v>
      </c>
      <c r="C60" s="79" t="s">
        <v>203</v>
      </c>
      <c r="D60" s="154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30"/>
      <c r="S60" s="130"/>
      <c r="T60" s="152">
        <f aca="true" t="shared" si="6" ref="T60:Y60">SUM(T61:T62)</f>
        <v>54.62</v>
      </c>
      <c r="U60" s="152">
        <f t="shared" si="6"/>
        <v>54.62</v>
      </c>
      <c r="V60" s="152">
        <f t="shared" si="6"/>
        <v>53.91</v>
      </c>
      <c r="W60" s="152">
        <f t="shared" si="6"/>
        <v>57.351</v>
      </c>
      <c r="X60" s="152">
        <f t="shared" si="6"/>
        <v>63.0861</v>
      </c>
      <c r="Y60" s="152">
        <f t="shared" si="6"/>
        <v>60.21855</v>
      </c>
      <c r="Z60" s="153"/>
    </row>
    <row r="61" spans="1:26" ht="156.75">
      <c r="A61" s="76" t="s">
        <v>349</v>
      </c>
      <c r="B61" s="111" t="s">
        <v>217</v>
      </c>
      <c r="C61" s="79"/>
      <c r="D61" s="154" t="s">
        <v>204</v>
      </c>
      <c r="E61" s="155"/>
      <c r="F61" s="155"/>
      <c r="G61" s="161" t="s">
        <v>41</v>
      </c>
      <c r="H61" s="162" t="s">
        <v>205</v>
      </c>
      <c r="I61" s="162" t="s">
        <v>76</v>
      </c>
      <c r="J61" s="155"/>
      <c r="K61" s="155" t="s">
        <v>44</v>
      </c>
      <c r="L61" s="162" t="s">
        <v>45</v>
      </c>
      <c r="M61" s="162" t="s">
        <v>43</v>
      </c>
      <c r="N61" s="155"/>
      <c r="O61" s="155" t="s">
        <v>413</v>
      </c>
      <c r="P61" s="155"/>
      <c r="Q61" s="160" t="s">
        <v>390</v>
      </c>
      <c r="R61" s="130"/>
      <c r="S61" s="130"/>
      <c r="T61" s="152">
        <v>54.62</v>
      </c>
      <c r="U61" s="152">
        <v>54.62</v>
      </c>
      <c r="V61" s="152">
        <v>53.91</v>
      </c>
      <c r="W61" s="152">
        <f>U61*1.05</f>
        <v>57.351</v>
      </c>
      <c r="X61" s="152">
        <f>W61*1.1</f>
        <v>63.0861</v>
      </c>
      <c r="Y61" s="152">
        <f>W61*1.05</f>
        <v>60.21855</v>
      </c>
      <c r="Z61" s="153"/>
    </row>
    <row r="62" spans="1:26" ht="15">
      <c r="A62" s="76" t="s">
        <v>350</v>
      </c>
      <c r="B62" s="111" t="s">
        <v>218</v>
      </c>
      <c r="C62" s="79"/>
      <c r="D62" s="154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30"/>
      <c r="S62" s="130"/>
      <c r="T62" s="152"/>
      <c r="U62" s="152"/>
      <c r="V62" s="152"/>
      <c r="W62" s="152"/>
      <c r="X62" s="152"/>
      <c r="Y62" s="152"/>
      <c r="Z62" s="153"/>
    </row>
    <row r="63" spans="1:26" ht="180">
      <c r="A63" s="62" t="s">
        <v>206</v>
      </c>
      <c r="B63" s="111" t="s">
        <v>410</v>
      </c>
      <c r="C63" s="79" t="s">
        <v>207</v>
      </c>
      <c r="D63" s="154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30"/>
      <c r="S63" s="130"/>
      <c r="T63" s="152">
        <f aca="true" t="shared" si="7" ref="T63:Y63">SUM(T64:T65)</f>
        <v>58.9</v>
      </c>
      <c r="U63" s="152">
        <f t="shared" si="7"/>
        <v>57.96288</v>
      </c>
      <c r="V63" s="152">
        <f t="shared" si="7"/>
        <v>71.407</v>
      </c>
      <c r="W63" s="152">
        <f t="shared" si="7"/>
        <v>60.861024</v>
      </c>
      <c r="X63" s="152">
        <f t="shared" si="7"/>
        <v>66.9471264</v>
      </c>
      <c r="Y63" s="152">
        <f t="shared" si="7"/>
        <v>63.9040752</v>
      </c>
      <c r="Z63" s="153"/>
    </row>
    <row r="64" spans="1:26" ht="156.75">
      <c r="A64" s="62" t="s">
        <v>398</v>
      </c>
      <c r="B64" s="111" t="s">
        <v>411</v>
      </c>
      <c r="C64" s="80" t="s">
        <v>400</v>
      </c>
      <c r="D64" s="167" t="s">
        <v>111</v>
      </c>
      <c r="E64" s="168"/>
      <c r="F64" s="168"/>
      <c r="G64" s="169" t="s">
        <v>41</v>
      </c>
      <c r="H64" s="170" t="s">
        <v>205</v>
      </c>
      <c r="I64" s="170" t="s">
        <v>76</v>
      </c>
      <c r="J64" s="130"/>
      <c r="K64" s="171" t="s">
        <v>44</v>
      </c>
      <c r="L64" s="170" t="s">
        <v>45</v>
      </c>
      <c r="M64" s="170" t="s">
        <v>43</v>
      </c>
      <c r="N64" s="130"/>
      <c r="O64" s="155" t="s">
        <v>401</v>
      </c>
      <c r="P64" s="130"/>
      <c r="Q64" s="160" t="s">
        <v>255</v>
      </c>
      <c r="R64" s="172"/>
      <c r="S64" s="172"/>
      <c r="T64" s="152">
        <v>58.9</v>
      </c>
      <c r="U64" s="165">
        <v>57.96288</v>
      </c>
      <c r="V64" s="152">
        <v>71.407</v>
      </c>
      <c r="W64" s="152">
        <f>U64*1.05</f>
        <v>60.861024</v>
      </c>
      <c r="X64" s="152">
        <f>W64*1.1</f>
        <v>66.9471264</v>
      </c>
      <c r="Y64" s="152">
        <f>W64*1.05</f>
        <v>63.9040752</v>
      </c>
      <c r="Z64" s="173"/>
    </row>
    <row r="65" spans="1:26" ht="156.75">
      <c r="A65" s="75" t="s">
        <v>399</v>
      </c>
      <c r="B65" s="147" t="s">
        <v>268</v>
      </c>
      <c r="C65" s="82" t="s">
        <v>269</v>
      </c>
      <c r="D65" s="174" t="s">
        <v>270</v>
      </c>
      <c r="E65" s="172"/>
      <c r="F65" s="172"/>
      <c r="G65" s="161" t="s">
        <v>41</v>
      </c>
      <c r="H65" s="162" t="s">
        <v>205</v>
      </c>
      <c r="I65" s="162" t="s">
        <v>76</v>
      </c>
      <c r="J65" s="155"/>
      <c r="K65" s="155" t="s">
        <v>44</v>
      </c>
      <c r="L65" s="162" t="s">
        <v>45</v>
      </c>
      <c r="M65" s="162" t="s">
        <v>43</v>
      </c>
      <c r="N65" s="172"/>
      <c r="O65" s="155" t="s">
        <v>254</v>
      </c>
      <c r="P65" s="155"/>
      <c r="Q65" s="160" t="s">
        <v>390</v>
      </c>
      <c r="R65" s="172"/>
      <c r="S65" s="172"/>
      <c r="T65" s="165"/>
      <c r="U65" s="165"/>
      <c r="V65" s="165"/>
      <c r="W65" s="165"/>
      <c r="X65" s="165"/>
      <c r="Y65" s="165"/>
      <c r="Z65" s="173"/>
    </row>
    <row r="66" spans="1:26" ht="30">
      <c r="A66" s="74"/>
      <c r="B66" s="143" t="s">
        <v>208</v>
      </c>
      <c r="C66" s="78"/>
      <c r="D66" s="154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 t="s">
        <v>209</v>
      </c>
      <c r="Q66" s="175"/>
      <c r="R66" s="130"/>
      <c r="S66" s="130"/>
      <c r="T66" s="176">
        <f aca="true" t="shared" si="8" ref="T66:Y66">T7</f>
        <v>2056.575</v>
      </c>
      <c r="U66" s="176">
        <f t="shared" si="8"/>
        <v>2017.02066</v>
      </c>
      <c r="V66" s="176">
        <f t="shared" si="8"/>
        <v>2089.659</v>
      </c>
      <c r="W66" s="176">
        <f t="shared" si="8"/>
        <v>1873.6103068</v>
      </c>
      <c r="X66" s="176">
        <f t="shared" si="8"/>
        <v>1962.9614873500004</v>
      </c>
      <c r="Y66" s="176">
        <f t="shared" si="8"/>
        <v>1953.1178818540002</v>
      </c>
      <c r="Z66" s="153"/>
    </row>
    <row r="67" spans="1:26" ht="15">
      <c r="A67" s="81"/>
      <c r="B67" s="149"/>
      <c r="C67" s="81"/>
      <c r="D67" s="177"/>
      <c r="E67" s="172"/>
      <c r="F67" s="172"/>
      <c r="G67" s="147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65"/>
      <c r="U67" s="165"/>
      <c r="V67" s="165"/>
      <c r="W67" s="165"/>
      <c r="X67" s="165"/>
      <c r="Y67" s="165"/>
      <c r="Z67" s="173"/>
    </row>
    <row r="68" spans="1:26" ht="14.25">
      <c r="A68" s="81"/>
      <c r="B68" s="147"/>
      <c r="C68" s="81"/>
      <c r="D68" s="177"/>
      <c r="E68" s="172"/>
      <c r="F68" s="172"/>
      <c r="G68" s="147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65"/>
      <c r="U68" s="165"/>
      <c r="V68" s="165"/>
      <c r="W68" s="165"/>
      <c r="X68" s="165"/>
      <c r="Y68" s="165"/>
      <c r="Z68" s="173"/>
    </row>
    <row r="69" spans="1:26" ht="15">
      <c r="A69" s="81"/>
      <c r="B69" s="149"/>
      <c r="C69" s="81"/>
      <c r="D69" s="177"/>
      <c r="E69" s="172"/>
      <c r="F69" s="172"/>
      <c r="G69" s="147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65"/>
      <c r="U69" s="165"/>
      <c r="V69" s="165"/>
      <c r="W69" s="165"/>
      <c r="X69" s="165"/>
      <c r="Y69" s="165"/>
      <c r="Z69" s="173"/>
    </row>
    <row r="70" spans="1:26" ht="15">
      <c r="A70" s="81"/>
      <c r="B70" s="149"/>
      <c r="C70" s="81"/>
      <c r="D70" s="177"/>
      <c r="E70" s="172"/>
      <c r="F70" s="172"/>
      <c r="G70" s="147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65"/>
      <c r="U70" s="165"/>
      <c r="V70" s="165"/>
      <c r="W70" s="165"/>
      <c r="X70" s="165"/>
      <c r="Y70" s="165"/>
      <c r="Z70" s="173"/>
    </row>
    <row r="71" spans="1:26" ht="71.25">
      <c r="A71" s="85" t="s">
        <v>404</v>
      </c>
      <c r="B71" s="147" t="s">
        <v>406</v>
      </c>
      <c r="C71" s="81"/>
      <c r="D71" s="173">
        <v>1003</v>
      </c>
      <c r="E71" s="172"/>
      <c r="F71" s="172"/>
      <c r="G71" s="147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65">
        <v>1042.8</v>
      </c>
      <c r="U71" s="165">
        <v>1042.8</v>
      </c>
      <c r="V71" s="165">
        <v>1988.79</v>
      </c>
      <c r="W71" s="165">
        <f>U71*1.05</f>
        <v>1094.94</v>
      </c>
      <c r="X71" s="165">
        <f>U71*1.1</f>
        <v>1147.0800000000002</v>
      </c>
      <c r="Y71" s="165">
        <f>W71*1.05</f>
        <v>1149.6870000000001</v>
      </c>
      <c r="Z71" s="173"/>
    </row>
    <row r="72" spans="1:26" ht="15">
      <c r="A72" s="81"/>
      <c r="B72" s="148" t="s">
        <v>280</v>
      </c>
      <c r="C72" s="81"/>
      <c r="D72" s="172"/>
      <c r="E72" s="172"/>
      <c r="F72" s="172"/>
      <c r="G72" s="147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8">
        <f aca="true" t="shared" si="9" ref="T72:Y72">T66+T67+T68+T69+T70+T71</f>
        <v>3099.375</v>
      </c>
      <c r="U72" s="178">
        <f t="shared" si="9"/>
        <v>3059.82066</v>
      </c>
      <c r="V72" s="178">
        <f t="shared" si="9"/>
        <v>4078.449</v>
      </c>
      <c r="W72" s="178">
        <f t="shared" si="9"/>
        <v>2968.5503068</v>
      </c>
      <c r="X72" s="178">
        <f t="shared" si="9"/>
        <v>3110.0414873500004</v>
      </c>
      <c r="Y72" s="178">
        <f t="shared" si="9"/>
        <v>3102.804881854</v>
      </c>
      <c r="Z72" s="179"/>
    </row>
    <row r="74" spans="18:26" ht="13.5" customHeight="1">
      <c r="R74" s="249" t="s">
        <v>210</v>
      </c>
      <c r="S74" s="249"/>
      <c r="T74" s="249"/>
      <c r="U74" s="249"/>
      <c r="V74" s="249"/>
      <c r="Z74" s="77" t="s">
        <v>209</v>
      </c>
    </row>
    <row r="75" spans="2:26" ht="12.75">
      <c r="B75" s="87" t="s">
        <v>211</v>
      </c>
      <c r="C75" s="87"/>
      <c r="D75" s="87"/>
      <c r="G75" s="246" t="s">
        <v>288</v>
      </c>
      <c r="H75" s="246"/>
      <c r="R75" s="88" t="s">
        <v>212</v>
      </c>
      <c r="S75" s="88"/>
      <c r="T75" s="249" t="s">
        <v>213</v>
      </c>
      <c r="U75" s="249"/>
      <c r="V75" s="249"/>
      <c r="W75" s="249"/>
      <c r="Y75" s="248" t="s">
        <v>290</v>
      </c>
      <c r="Z75" s="248"/>
    </row>
  </sheetData>
  <sheetProtection/>
  <mergeCells count="32">
    <mergeCell ref="Y75:Z75"/>
    <mergeCell ref="J4:M4"/>
    <mergeCell ref="R74:V74"/>
    <mergeCell ref="T75:W75"/>
    <mergeCell ref="X1:Z1"/>
    <mergeCell ref="A2:Z2"/>
    <mergeCell ref="A3:C5"/>
    <mergeCell ref="D3:D5"/>
    <mergeCell ref="E3:Q3"/>
    <mergeCell ref="R3:Y3"/>
    <mergeCell ref="Z3:Z5"/>
    <mergeCell ref="H35:H36"/>
    <mergeCell ref="V4:V5"/>
    <mergeCell ref="W4:W5"/>
    <mergeCell ref="X4:Y4"/>
    <mergeCell ref="N4:Q4"/>
    <mergeCell ref="G75:H75"/>
    <mergeCell ref="B21:B22"/>
    <mergeCell ref="C21:C22"/>
    <mergeCell ref="R4:R5"/>
    <mergeCell ref="S4:U4"/>
    <mergeCell ref="I35:I36"/>
    <mergeCell ref="A23:A24"/>
    <mergeCell ref="B23:B24"/>
    <mergeCell ref="C23:C24"/>
    <mergeCell ref="A21:A22"/>
    <mergeCell ref="E4:E5"/>
    <mergeCell ref="G35:G36"/>
    <mergeCell ref="A9:A11"/>
    <mergeCell ref="B9:B11"/>
    <mergeCell ref="C9:C11"/>
    <mergeCell ref="F4:I4"/>
  </mergeCells>
  <printOptions/>
  <pageMargins left="0.3937007874015748" right="0.26" top="0.5118110236220472" bottom="0.37" header="0.5118110236220472" footer="0.25"/>
  <pageSetup horizontalDpi="600" verticalDpi="600" orientation="landscape" paperSize="9" scale="47" r:id="rId1"/>
  <rowBreaks count="3" manualBreakCount="3">
    <brk id="28" max="25" man="1"/>
    <brk id="36" max="25" man="1"/>
    <brk id="44" max="25" man="1"/>
  </rowBreaks>
  <ignoredErrors>
    <ignoredError sqref="D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Z78"/>
  <sheetViews>
    <sheetView zoomScale="70" zoomScaleNormal="70" zoomScaleSheetLayoutView="50" zoomScalePageLayoutView="0" workbookViewId="0" topLeftCell="A1">
      <pane xSplit="8" ySplit="8" topLeftCell="L9" activePane="bottomRight" state="frozen"/>
      <selection pane="topLeft" activeCell="A60" sqref="A60:Z76"/>
      <selection pane="topRight" activeCell="A60" sqref="A60:Z76"/>
      <selection pane="bottomLeft" activeCell="A60" sqref="A60:Z76"/>
      <selection pane="bottomRight" activeCell="A60" sqref="A60:Z76"/>
    </sheetView>
  </sheetViews>
  <sheetFormatPr defaultColWidth="9.00390625" defaultRowHeight="12.75"/>
  <cols>
    <col min="1" max="1" width="7.00390625" style="15" customWidth="1"/>
    <col min="2" max="2" width="35.75390625" style="15" customWidth="1"/>
    <col min="3" max="3" width="11.125" style="15" customWidth="1"/>
    <col min="4" max="4" width="9.75390625" style="15" customWidth="1"/>
    <col min="5" max="5" width="0.12890625" style="15" hidden="1" customWidth="1"/>
    <col min="6" max="6" width="9.125" style="15" hidden="1" customWidth="1"/>
    <col min="7" max="7" width="19.875" style="33" customWidth="1"/>
    <col min="8" max="8" width="12.125" style="15" customWidth="1"/>
    <col min="9" max="9" width="12.25390625" style="15" customWidth="1"/>
    <col min="10" max="10" width="0.12890625" style="15" hidden="1" customWidth="1"/>
    <col min="11" max="11" width="17.00390625" style="15" customWidth="1"/>
    <col min="12" max="12" width="11.375" style="15" customWidth="1"/>
    <col min="13" max="13" width="11.875" style="15" customWidth="1"/>
    <col min="14" max="14" width="9.125" style="15" hidden="1" customWidth="1"/>
    <col min="15" max="15" width="21.75390625" style="15" customWidth="1"/>
    <col min="16" max="16" width="8.625" style="15" customWidth="1"/>
    <col min="17" max="17" width="12.375" style="15" customWidth="1"/>
    <col min="18" max="19" width="9.125" style="15" hidden="1" customWidth="1"/>
    <col min="20" max="20" width="16.625" style="15" customWidth="1"/>
    <col min="21" max="21" width="12.75390625" style="15" customWidth="1"/>
    <col min="22" max="22" width="14.25390625" style="15" customWidth="1"/>
    <col min="23" max="23" width="12.25390625" style="15" customWidth="1"/>
    <col min="24" max="24" width="15.00390625" style="15" customWidth="1"/>
    <col min="25" max="25" width="14.125" style="15" customWidth="1"/>
    <col min="26" max="26" width="6.875" style="0" customWidth="1"/>
  </cols>
  <sheetData>
    <row r="1" spans="7:13" ht="12.75">
      <c r="G1" s="31"/>
      <c r="H1" s="1"/>
      <c r="I1" s="1"/>
      <c r="J1" s="1"/>
      <c r="K1" s="1"/>
      <c r="L1" s="1"/>
      <c r="M1" s="1"/>
    </row>
    <row r="2" spans="1:25" ht="12.75">
      <c r="A2" s="251" t="s">
        <v>346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26" ht="31.5" customHeight="1">
      <c r="A3" s="277" t="s">
        <v>0</v>
      </c>
      <c r="B3" s="277"/>
      <c r="C3" s="277"/>
      <c r="D3" s="282" t="s">
        <v>1</v>
      </c>
      <c r="E3" s="277" t="s">
        <v>2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 t="s">
        <v>3</v>
      </c>
      <c r="S3" s="277"/>
      <c r="T3" s="277"/>
      <c r="U3" s="277"/>
      <c r="V3" s="277"/>
      <c r="W3" s="277"/>
      <c r="X3" s="277"/>
      <c r="Y3" s="277"/>
      <c r="Z3" s="277" t="s">
        <v>392</v>
      </c>
    </row>
    <row r="4" spans="1:26" ht="44.25" customHeight="1">
      <c r="A4" s="277"/>
      <c r="B4" s="277"/>
      <c r="C4" s="277"/>
      <c r="D4" s="282"/>
      <c r="E4" s="277"/>
      <c r="F4" s="277" t="s">
        <v>4</v>
      </c>
      <c r="G4" s="277"/>
      <c r="H4" s="277"/>
      <c r="I4" s="277"/>
      <c r="J4" s="302" t="s">
        <v>5</v>
      </c>
      <c r="K4" s="303"/>
      <c r="L4" s="303"/>
      <c r="M4" s="304"/>
      <c r="N4" s="277" t="s">
        <v>6</v>
      </c>
      <c r="O4" s="277"/>
      <c r="P4" s="277"/>
      <c r="Q4" s="277"/>
      <c r="R4" s="277"/>
      <c r="S4" s="277" t="s">
        <v>7</v>
      </c>
      <c r="T4" s="277"/>
      <c r="U4" s="277"/>
      <c r="V4" s="277" t="s">
        <v>326</v>
      </c>
      <c r="W4" s="277" t="s">
        <v>327</v>
      </c>
      <c r="X4" s="277" t="s">
        <v>8</v>
      </c>
      <c r="Y4" s="277"/>
      <c r="Z4" s="277"/>
    </row>
    <row r="5" spans="1:26" ht="125.25" customHeight="1">
      <c r="A5" s="277"/>
      <c r="B5" s="277"/>
      <c r="C5" s="277"/>
      <c r="D5" s="282"/>
      <c r="E5" s="277"/>
      <c r="F5" s="61"/>
      <c r="G5" s="61" t="s">
        <v>9</v>
      </c>
      <c r="H5" s="61" t="s">
        <v>10</v>
      </c>
      <c r="I5" s="61" t="s">
        <v>11</v>
      </c>
      <c r="J5" s="61"/>
      <c r="K5" s="61" t="s">
        <v>9</v>
      </c>
      <c r="L5" s="61" t="s">
        <v>10</v>
      </c>
      <c r="M5" s="61" t="s">
        <v>11</v>
      </c>
      <c r="N5" s="61"/>
      <c r="O5" s="61" t="s">
        <v>9</v>
      </c>
      <c r="P5" s="61" t="s">
        <v>10</v>
      </c>
      <c r="Q5" s="61" t="s">
        <v>11</v>
      </c>
      <c r="R5" s="277"/>
      <c r="S5" s="61"/>
      <c r="T5" s="61" t="s">
        <v>332</v>
      </c>
      <c r="U5" s="61" t="s">
        <v>325</v>
      </c>
      <c r="V5" s="277"/>
      <c r="W5" s="277"/>
      <c r="X5" s="61" t="s">
        <v>328</v>
      </c>
      <c r="Y5" s="61" t="s">
        <v>330</v>
      </c>
      <c r="Z5" s="277"/>
    </row>
    <row r="6" spans="1:26" ht="12.75">
      <c r="A6" s="2" t="s">
        <v>12</v>
      </c>
      <c r="B6" s="2" t="s">
        <v>13</v>
      </c>
      <c r="C6" s="2" t="s">
        <v>14</v>
      </c>
      <c r="D6" s="3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" t="s">
        <v>22</v>
      </c>
      <c r="P6" s="2" t="s">
        <v>23</v>
      </c>
      <c r="Q6" s="2" t="s">
        <v>24</v>
      </c>
      <c r="R6" s="2"/>
      <c r="S6" s="2"/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28.5">
      <c r="A7" s="66" t="s">
        <v>32</v>
      </c>
      <c r="B7" s="107" t="s">
        <v>33</v>
      </c>
      <c r="C7" s="65" t="s">
        <v>34</v>
      </c>
      <c r="D7" s="151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25">
        <f aca="true" t="shared" si="0" ref="T7:Y7">SUM(T8,T55,T60,T63)</f>
        <v>1980.8229999999999</v>
      </c>
      <c r="U7" s="125">
        <f t="shared" si="0"/>
        <v>1803.2011400000001</v>
      </c>
      <c r="V7" s="125">
        <f t="shared" si="0"/>
        <v>2056.477</v>
      </c>
      <c r="W7" s="125">
        <f t="shared" si="0"/>
        <v>2262.1247</v>
      </c>
      <c r="X7" s="125">
        <f t="shared" si="0"/>
        <v>2488.3371700000002</v>
      </c>
      <c r="Y7" s="125">
        <f t="shared" si="0"/>
        <v>2737.170887000001</v>
      </c>
      <c r="Z7" s="112"/>
    </row>
    <row r="8" spans="1:26" ht="99.75">
      <c r="A8" s="66" t="s">
        <v>35</v>
      </c>
      <c r="B8" s="108" t="s">
        <v>36</v>
      </c>
      <c r="C8" s="64" t="s">
        <v>37</v>
      </c>
      <c r="D8" s="154"/>
      <c r="E8" s="130"/>
      <c r="F8" s="130"/>
      <c r="G8" s="155"/>
      <c r="H8" s="155"/>
      <c r="I8" s="155"/>
      <c r="J8" s="155"/>
      <c r="K8" s="155"/>
      <c r="L8" s="155"/>
      <c r="M8" s="155"/>
      <c r="N8" s="130"/>
      <c r="O8" s="130"/>
      <c r="P8" s="130"/>
      <c r="Q8" s="130"/>
      <c r="R8" s="130"/>
      <c r="S8" s="130"/>
      <c r="T8" s="125">
        <f aca="true" t="shared" si="1" ref="T8:Y8">SUM(T9:T54)</f>
        <v>1926.203</v>
      </c>
      <c r="U8" s="125">
        <f t="shared" si="1"/>
        <v>1748.5811400000002</v>
      </c>
      <c r="V8" s="125">
        <f t="shared" si="1"/>
        <v>2002.567</v>
      </c>
      <c r="W8" s="125">
        <f t="shared" si="1"/>
        <v>2202.8237</v>
      </c>
      <c r="X8" s="125">
        <f t="shared" si="1"/>
        <v>2423.1060700000003</v>
      </c>
      <c r="Y8" s="125">
        <f t="shared" si="1"/>
        <v>2665.416677000001</v>
      </c>
      <c r="Z8" s="180"/>
    </row>
    <row r="9" spans="1:26" ht="142.5">
      <c r="A9" s="305" t="s">
        <v>38</v>
      </c>
      <c r="B9" s="298" t="s">
        <v>39</v>
      </c>
      <c r="C9" s="294" t="s">
        <v>40</v>
      </c>
      <c r="D9" s="154" t="s">
        <v>220</v>
      </c>
      <c r="E9" s="130"/>
      <c r="F9" s="130"/>
      <c r="G9" s="181" t="s">
        <v>41</v>
      </c>
      <c r="H9" s="157" t="s">
        <v>42</v>
      </c>
      <c r="I9" s="182" t="s">
        <v>253</v>
      </c>
      <c r="J9" s="155"/>
      <c r="K9" s="183" t="s">
        <v>44</v>
      </c>
      <c r="L9" s="182" t="s">
        <v>45</v>
      </c>
      <c r="M9" s="182" t="s">
        <v>43</v>
      </c>
      <c r="N9" s="155"/>
      <c r="O9" s="155" t="s">
        <v>425</v>
      </c>
      <c r="P9" s="184" t="s">
        <v>373</v>
      </c>
      <c r="Q9" s="160" t="s">
        <v>389</v>
      </c>
      <c r="R9" s="130"/>
      <c r="S9" s="130"/>
      <c r="T9" s="125">
        <v>631.263</v>
      </c>
      <c r="U9" s="126">
        <v>617.849</v>
      </c>
      <c r="V9" s="125">
        <v>656.167</v>
      </c>
      <c r="W9" s="125">
        <f aca="true" t="shared" si="2" ref="W9:Y10">V9*1.1</f>
        <v>721.7837000000001</v>
      </c>
      <c r="X9" s="125">
        <f t="shared" si="2"/>
        <v>793.9620700000002</v>
      </c>
      <c r="Y9" s="125">
        <f t="shared" si="2"/>
        <v>873.3582770000003</v>
      </c>
      <c r="Z9" s="180"/>
    </row>
    <row r="10" spans="1:26" ht="142.5">
      <c r="A10" s="306"/>
      <c r="B10" s="299"/>
      <c r="C10" s="295"/>
      <c r="D10" s="154" t="s">
        <v>318</v>
      </c>
      <c r="E10" s="130"/>
      <c r="F10" s="130"/>
      <c r="G10" s="181" t="s">
        <v>41</v>
      </c>
      <c r="H10" s="157" t="s">
        <v>42</v>
      </c>
      <c r="I10" s="182" t="s">
        <v>253</v>
      </c>
      <c r="J10" s="155"/>
      <c r="K10" s="183" t="s">
        <v>44</v>
      </c>
      <c r="L10" s="182" t="s">
        <v>45</v>
      </c>
      <c r="M10" s="182" t="s">
        <v>43</v>
      </c>
      <c r="N10" s="155"/>
      <c r="O10" s="155" t="s">
        <v>425</v>
      </c>
      <c r="P10" s="184" t="s">
        <v>373</v>
      </c>
      <c r="Q10" s="160" t="s">
        <v>389</v>
      </c>
      <c r="R10" s="130"/>
      <c r="S10" s="130"/>
      <c r="T10" s="125"/>
      <c r="U10" s="127"/>
      <c r="V10" s="125">
        <v>5</v>
      </c>
      <c r="W10" s="125">
        <f t="shared" si="2"/>
        <v>5.5</v>
      </c>
      <c r="X10" s="125">
        <f t="shared" si="2"/>
        <v>6.050000000000001</v>
      </c>
      <c r="Y10" s="125">
        <f t="shared" si="2"/>
        <v>6.655000000000001</v>
      </c>
      <c r="Z10" s="180"/>
    </row>
    <row r="11" spans="1:26" ht="142.5">
      <c r="A11" s="307"/>
      <c r="B11" s="300"/>
      <c r="C11" s="296"/>
      <c r="D11" s="154" t="s">
        <v>281</v>
      </c>
      <c r="E11" s="130"/>
      <c r="F11" s="130"/>
      <c r="G11" s="181" t="s">
        <v>41</v>
      </c>
      <c r="H11" s="157" t="s">
        <v>42</v>
      </c>
      <c r="I11" s="182" t="s">
        <v>253</v>
      </c>
      <c r="J11" s="155"/>
      <c r="K11" s="183" t="s">
        <v>44</v>
      </c>
      <c r="L11" s="182" t="s">
        <v>45</v>
      </c>
      <c r="M11" s="182" t="s">
        <v>43</v>
      </c>
      <c r="N11" s="155"/>
      <c r="O11" s="155" t="s">
        <v>425</v>
      </c>
      <c r="P11" s="184" t="s">
        <v>373</v>
      </c>
      <c r="Q11" s="160" t="s">
        <v>389</v>
      </c>
      <c r="R11" s="130"/>
      <c r="S11" s="130"/>
      <c r="T11" s="125">
        <v>5</v>
      </c>
      <c r="U11" s="127"/>
      <c r="V11" s="125"/>
      <c r="W11" s="125"/>
      <c r="X11" s="125"/>
      <c r="Y11" s="125"/>
      <c r="Z11" s="180"/>
    </row>
    <row r="12" spans="1:26" ht="28.5">
      <c r="A12" s="66" t="s">
        <v>46</v>
      </c>
      <c r="B12" s="108" t="s">
        <v>47</v>
      </c>
      <c r="C12" s="64" t="s">
        <v>48</v>
      </c>
      <c r="D12" s="154"/>
      <c r="E12" s="130"/>
      <c r="F12" s="130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30"/>
      <c r="S12" s="130"/>
      <c r="T12" s="125"/>
      <c r="U12" s="125"/>
      <c r="V12" s="125"/>
      <c r="W12" s="125"/>
      <c r="X12" s="125"/>
      <c r="Y12" s="125"/>
      <c r="Z12" s="180"/>
    </row>
    <row r="13" spans="1:26" ht="256.5">
      <c r="A13" s="66" t="s">
        <v>49</v>
      </c>
      <c r="B13" s="108" t="s">
        <v>393</v>
      </c>
      <c r="C13" s="64" t="s">
        <v>50</v>
      </c>
      <c r="D13" s="154"/>
      <c r="E13" s="130"/>
      <c r="F13" s="130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30"/>
      <c r="S13" s="130"/>
      <c r="T13" s="125"/>
      <c r="U13" s="125"/>
      <c r="V13" s="125"/>
      <c r="W13" s="125"/>
      <c r="X13" s="125"/>
      <c r="Y13" s="125"/>
      <c r="Z13" s="180"/>
    </row>
    <row r="14" spans="1:26" ht="213.75">
      <c r="A14" s="66" t="s">
        <v>51</v>
      </c>
      <c r="B14" s="108" t="s">
        <v>394</v>
      </c>
      <c r="C14" s="64" t="s">
        <v>52</v>
      </c>
      <c r="D14" s="154" t="s">
        <v>226</v>
      </c>
      <c r="E14" s="155"/>
      <c r="F14" s="155"/>
      <c r="G14" s="185" t="s">
        <v>41</v>
      </c>
      <c r="H14" s="162" t="s">
        <v>284</v>
      </c>
      <c r="I14" s="186" t="s">
        <v>253</v>
      </c>
      <c r="J14" s="155"/>
      <c r="K14" s="187" t="s">
        <v>44</v>
      </c>
      <c r="L14" s="186" t="s">
        <v>283</v>
      </c>
      <c r="M14" s="186" t="s">
        <v>43</v>
      </c>
      <c r="N14" s="155"/>
      <c r="O14" s="155" t="s">
        <v>425</v>
      </c>
      <c r="P14" s="155" t="s">
        <v>384</v>
      </c>
      <c r="Q14" s="160" t="s">
        <v>389</v>
      </c>
      <c r="R14" s="130"/>
      <c r="S14" s="130"/>
      <c r="T14" s="125">
        <v>35.04</v>
      </c>
      <c r="U14" s="125">
        <v>35.04</v>
      </c>
      <c r="V14" s="125"/>
      <c r="W14" s="125"/>
      <c r="X14" s="125"/>
      <c r="Y14" s="125"/>
      <c r="Z14" s="180"/>
    </row>
    <row r="15" spans="1:26" ht="142.5">
      <c r="A15" s="66" t="s">
        <v>53</v>
      </c>
      <c r="B15" s="108" t="s">
        <v>54</v>
      </c>
      <c r="C15" s="64" t="s">
        <v>55</v>
      </c>
      <c r="D15" s="154"/>
      <c r="E15" s="130"/>
      <c r="F15" s="130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30"/>
      <c r="S15" s="130"/>
      <c r="T15" s="125"/>
      <c r="U15" s="125"/>
      <c r="V15" s="125"/>
      <c r="W15" s="125"/>
      <c r="X15" s="125"/>
      <c r="Y15" s="125"/>
      <c r="Z15" s="180"/>
    </row>
    <row r="16" spans="1:26" ht="99.75">
      <c r="A16" s="66" t="s">
        <v>56</v>
      </c>
      <c r="B16" s="108" t="s">
        <v>57</v>
      </c>
      <c r="C16" s="64" t="s">
        <v>58</v>
      </c>
      <c r="D16" s="154"/>
      <c r="E16" s="130"/>
      <c r="F16" s="130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30"/>
      <c r="S16" s="130"/>
      <c r="T16" s="125"/>
      <c r="U16" s="125"/>
      <c r="V16" s="125"/>
      <c r="W16" s="125"/>
      <c r="X16" s="125"/>
      <c r="Y16" s="125"/>
      <c r="Z16" s="180"/>
    </row>
    <row r="17" spans="1:26" ht="128.25">
      <c r="A17" s="66" t="s">
        <v>59</v>
      </c>
      <c r="B17" s="108" t="s">
        <v>60</v>
      </c>
      <c r="C17" s="64" t="s">
        <v>61</v>
      </c>
      <c r="D17" s="154"/>
      <c r="E17" s="130"/>
      <c r="F17" s="130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30"/>
      <c r="S17" s="130"/>
      <c r="T17" s="125"/>
      <c r="U17" s="125"/>
      <c r="V17" s="125"/>
      <c r="W17" s="125"/>
      <c r="X17" s="125"/>
      <c r="Y17" s="125"/>
      <c r="Z17" s="180"/>
    </row>
    <row r="18" spans="1:26" ht="57">
      <c r="A18" s="66" t="s">
        <v>62</v>
      </c>
      <c r="B18" s="108" t="s">
        <v>63</v>
      </c>
      <c r="C18" s="64" t="s">
        <v>64</v>
      </c>
      <c r="D18" s="154"/>
      <c r="E18" s="130"/>
      <c r="F18" s="130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30"/>
      <c r="S18" s="130"/>
      <c r="T18" s="125"/>
      <c r="U18" s="125"/>
      <c r="V18" s="125"/>
      <c r="W18" s="125"/>
      <c r="X18" s="125"/>
      <c r="Y18" s="125"/>
      <c r="Z18" s="180"/>
    </row>
    <row r="19" spans="1:26" ht="42.75">
      <c r="A19" s="66" t="s">
        <v>65</v>
      </c>
      <c r="B19" s="108" t="s">
        <v>66</v>
      </c>
      <c r="C19" s="64" t="s">
        <v>67</v>
      </c>
      <c r="D19" s="154"/>
      <c r="E19" s="130"/>
      <c r="F19" s="130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30"/>
      <c r="S19" s="130"/>
      <c r="T19" s="125"/>
      <c r="U19" s="125"/>
      <c r="V19" s="125"/>
      <c r="W19" s="125"/>
      <c r="X19" s="125"/>
      <c r="Y19" s="125"/>
      <c r="Z19" s="180"/>
    </row>
    <row r="20" spans="1:26" ht="57">
      <c r="A20" s="66" t="s">
        <v>68</v>
      </c>
      <c r="B20" s="108" t="s">
        <v>69</v>
      </c>
      <c r="C20" s="64" t="s">
        <v>70</v>
      </c>
      <c r="D20" s="154"/>
      <c r="E20" s="130"/>
      <c r="F20" s="130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30"/>
      <c r="S20" s="130"/>
      <c r="T20" s="125"/>
      <c r="U20" s="125"/>
      <c r="V20" s="125"/>
      <c r="W20" s="125"/>
      <c r="X20" s="125"/>
      <c r="Y20" s="125"/>
      <c r="Z20" s="180"/>
    </row>
    <row r="21" spans="1:26" ht="85.5">
      <c r="A21" s="305" t="s">
        <v>71</v>
      </c>
      <c r="B21" s="292" t="s">
        <v>72</v>
      </c>
      <c r="C21" s="294" t="s">
        <v>73</v>
      </c>
      <c r="D21" s="154" t="s">
        <v>74</v>
      </c>
      <c r="E21" s="130"/>
      <c r="F21" s="130"/>
      <c r="G21" s="155"/>
      <c r="H21" s="155"/>
      <c r="I21" s="155"/>
      <c r="J21" s="155"/>
      <c r="K21" s="155"/>
      <c r="L21" s="155"/>
      <c r="M21" s="155"/>
      <c r="N21" s="155"/>
      <c r="O21" s="155" t="s">
        <v>425</v>
      </c>
      <c r="P21" s="162" t="s">
        <v>371</v>
      </c>
      <c r="Q21" s="155"/>
      <c r="R21" s="130"/>
      <c r="S21" s="130"/>
      <c r="T21" s="125"/>
      <c r="U21" s="125"/>
      <c r="V21" s="125"/>
      <c r="W21" s="125"/>
      <c r="X21" s="125"/>
      <c r="Y21" s="125"/>
      <c r="Z21" s="180"/>
    </row>
    <row r="22" spans="1:26" ht="142.5">
      <c r="A22" s="307"/>
      <c r="B22" s="293"/>
      <c r="C22" s="296"/>
      <c r="D22" s="154" t="s">
        <v>278</v>
      </c>
      <c r="E22" s="130"/>
      <c r="F22" s="130"/>
      <c r="G22" s="185" t="s">
        <v>41</v>
      </c>
      <c r="H22" s="162" t="s">
        <v>75</v>
      </c>
      <c r="I22" s="186" t="s">
        <v>76</v>
      </c>
      <c r="J22" s="155"/>
      <c r="K22" s="187" t="s">
        <v>44</v>
      </c>
      <c r="L22" s="186" t="s">
        <v>77</v>
      </c>
      <c r="M22" s="186" t="s">
        <v>43</v>
      </c>
      <c r="N22" s="155"/>
      <c r="O22" s="155" t="s">
        <v>425</v>
      </c>
      <c r="P22" s="162" t="s">
        <v>370</v>
      </c>
      <c r="Q22" s="160" t="s">
        <v>389</v>
      </c>
      <c r="R22" s="130"/>
      <c r="S22" s="130"/>
      <c r="T22" s="125">
        <v>57.448</v>
      </c>
      <c r="U22" s="125">
        <v>57.431</v>
      </c>
      <c r="V22" s="125"/>
      <c r="W22" s="125"/>
      <c r="X22" s="125"/>
      <c r="Y22" s="125"/>
      <c r="Z22" s="180"/>
    </row>
    <row r="23" spans="1:26" ht="85.5">
      <c r="A23" s="305" t="s">
        <v>78</v>
      </c>
      <c r="B23" s="292" t="s">
        <v>407</v>
      </c>
      <c r="C23" s="294" t="s">
        <v>79</v>
      </c>
      <c r="D23" s="154" t="s">
        <v>314</v>
      </c>
      <c r="E23" s="130"/>
      <c r="F23" s="130"/>
      <c r="G23" s="185"/>
      <c r="H23" s="162"/>
      <c r="I23" s="186"/>
      <c r="J23" s="155"/>
      <c r="K23" s="187"/>
      <c r="L23" s="186"/>
      <c r="M23" s="186"/>
      <c r="N23" s="155"/>
      <c r="O23" s="155" t="s">
        <v>425</v>
      </c>
      <c r="P23" s="162" t="s">
        <v>372</v>
      </c>
      <c r="Q23" s="163"/>
      <c r="R23" s="189"/>
      <c r="S23" s="130"/>
      <c r="T23" s="125"/>
      <c r="U23" s="125"/>
      <c r="V23" s="125"/>
      <c r="W23" s="125"/>
      <c r="X23" s="125"/>
      <c r="Y23" s="125"/>
      <c r="Z23" s="180"/>
    </row>
    <row r="24" spans="1:26" ht="142.5">
      <c r="A24" s="307"/>
      <c r="B24" s="293"/>
      <c r="C24" s="296"/>
      <c r="D24" s="154" t="s">
        <v>364</v>
      </c>
      <c r="E24" s="130"/>
      <c r="F24" s="130"/>
      <c r="G24" s="185" t="s">
        <v>41</v>
      </c>
      <c r="H24" s="162" t="s">
        <v>80</v>
      </c>
      <c r="I24" s="186" t="s">
        <v>76</v>
      </c>
      <c r="J24" s="155"/>
      <c r="K24" s="187" t="s">
        <v>44</v>
      </c>
      <c r="L24" s="186" t="s">
        <v>81</v>
      </c>
      <c r="M24" s="186" t="s">
        <v>43</v>
      </c>
      <c r="N24" s="155"/>
      <c r="O24" s="155" t="s">
        <v>425</v>
      </c>
      <c r="P24" s="162" t="s">
        <v>372</v>
      </c>
      <c r="Q24" s="160" t="s">
        <v>389</v>
      </c>
      <c r="R24" s="189"/>
      <c r="S24" s="130"/>
      <c r="T24" s="128">
        <v>265.4</v>
      </c>
      <c r="U24" s="128">
        <v>265.4</v>
      </c>
      <c r="V24" s="128">
        <v>265.8</v>
      </c>
      <c r="W24" s="125">
        <f>V24*1.1</f>
        <v>292.38000000000005</v>
      </c>
      <c r="X24" s="125">
        <f>W24*1.1</f>
        <v>321.6180000000001</v>
      </c>
      <c r="Y24" s="125">
        <f>X24*1.1</f>
        <v>353.77980000000014</v>
      </c>
      <c r="Z24" s="180"/>
    </row>
    <row r="25" spans="1:26" ht="156.75">
      <c r="A25" s="66" t="s">
        <v>82</v>
      </c>
      <c r="B25" s="108" t="s">
        <v>395</v>
      </c>
      <c r="C25" s="64" t="s">
        <v>83</v>
      </c>
      <c r="D25" s="154" t="s">
        <v>84</v>
      </c>
      <c r="E25" s="130"/>
      <c r="F25" s="130"/>
      <c r="G25" s="185" t="s">
        <v>41</v>
      </c>
      <c r="H25" s="162" t="s">
        <v>85</v>
      </c>
      <c r="I25" s="186" t="s">
        <v>76</v>
      </c>
      <c r="J25" s="155"/>
      <c r="K25" s="187" t="s">
        <v>44</v>
      </c>
      <c r="L25" s="186" t="s">
        <v>86</v>
      </c>
      <c r="M25" s="186" t="s">
        <v>43</v>
      </c>
      <c r="N25" s="155"/>
      <c r="O25" s="155" t="s">
        <v>425</v>
      </c>
      <c r="P25" s="162" t="s">
        <v>374</v>
      </c>
      <c r="Q25" s="160" t="s">
        <v>389</v>
      </c>
      <c r="R25" s="130"/>
      <c r="S25" s="130"/>
      <c r="T25" s="125"/>
      <c r="U25" s="125"/>
      <c r="V25" s="125"/>
      <c r="W25" s="125"/>
      <c r="X25" s="125"/>
      <c r="Y25" s="125"/>
      <c r="Z25" s="180"/>
    </row>
    <row r="26" spans="1:26" ht="71.25">
      <c r="A26" s="66" t="s">
        <v>87</v>
      </c>
      <c r="B26" s="108" t="s">
        <v>88</v>
      </c>
      <c r="C26" s="64" t="s">
        <v>89</v>
      </c>
      <c r="D26" s="154"/>
      <c r="E26" s="130"/>
      <c r="F26" s="130"/>
      <c r="G26" s="155"/>
      <c r="H26" s="155"/>
      <c r="I26" s="155"/>
      <c r="J26" s="155"/>
      <c r="K26" s="155"/>
      <c r="L26" s="155"/>
      <c r="M26" s="155"/>
      <c r="N26" s="155"/>
      <c r="O26" s="155"/>
      <c r="P26" s="162"/>
      <c r="Q26" s="155"/>
      <c r="R26" s="130"/>
      <c r="S26" s="130"/>
      <c r="T26" s="125"/>
      <c r="U26" s="125"/>
      <c r="V26" s="125"/>
      <c r="W26" s="125"/>
      <c r="X26" s="125"/>
      <c r="Y26" s="125"/>
      <c r="Z26" s="180"/>
    </row>
    <row r="27" spans="1:26" ht="99.75">
      <c r="A27" s="66" t="s">
        <v>90</v>
      </c>
      <c r="B27" s="108" t="s">
        <v>91</v>
      </c>
      <c r="C27" s="64" t="s">
        <v>92</v>
      </c>
      <c r="D27" s="154"/>
      <c r="E27" s="130"/>
      <c r="F27" s="130"/>
      <c r="G27" s="155"/>
      <c r="H27" s="155"/>
      <c r="I27" s="155"/>
      <c r="J27" s="155"/>
      <c r="K27" s="155"/>
      <c r="L27" s="155"/>
      <c r="M27" s="155"/>
      <c r="N27" s="155"/>
      <c r="O27" s="155"/>
      <c r="P27" s="162"/>
      <c r="Q27" s="155"/>
      <c r="R27" s="130"/>
      <c r="S27" s="130"/>
      <c r="T27" s="125"/>
      <c r="U27" s="125"/>
      <c r="V27" s="125"/>
      <c r="W27" s="125"/>
      <c r="X27" s="125"/>
      <c r="Y27" s="125"/>
      <c r="Z27" s="180"/>
    </row>
    <row r="28" spans="1:26" ht="85.5">
      <c r="A28" s="66" t="s">
        <v>93</v>
      </c>
      <c r="B28" s="108" t="s">
        <v>94</v>
      </c>
      <c r="C28" s="64" t="s">
        <v>95</v>
      </c>
      <c r="D28" s="154" t="s">
        <v>273</v>
      </c>
      <c r="E28" s="130"/>
      <c r="F28" s="130"/>
      <c r="G28" s="155"/>
      <c r="H28" s="155"/>
      <c r="I28" s="155"/>
      <c r="J28" s="155"/>
      <c r="K28" s="155"/>
      <c r="L28" s="155"/>
      <c r="M28" s="155"/>
      <c r="N28" s="155"/>
      <c r="O28" s="155" t="s">
        <v>425</v>
      </c>
      <c r="P28" s="162" t="s">
        <v>375</v>
      </c>
      <c r="Q28" s="160" t="s">
        <v>389</v>
      </c>
      <c r="R28" s="130"/>
      <c r="S28" s="130"/>
      <c r="T28" s="125"/>
      <c r="U28" s="125"/>
      <c r="V28" s="125">
        <v>11.7</v>
      </c>
      <c r="W28" s="125">
        <f aca="true" t="shared" si="3" ref="W28:Y29">V28*1.1</f>
        <v>12.870000000000001</v>
      </c>
      <c r="X28" s="125">
        <f t="shared" si="3"/>
        <v>14.157000000000002</v>
      </c>
      <c r="Y28" s="125">
        <f t="shared" si="3"/>
        <v>15.572700000000003</v>
      </c>
      <c r="Z28" s="180"/>
    </row>
    <row r="29" spans="1:26" ht="199.5">
      <c r="A29" s="66" t="s">
        <v>96</v>
      </c>
      <c r="B29" s="108" t="s">
        <v>97</v>
      </c>
      <c r="C29" s="64" t="s">
        <v>98</v>
      </c>
      <c r="D29" s="154" t="s">
        <v>99</v>
      </c>
      <c r="E29" s="130"/>
      <c r="F29" s="130"/>
      <c r="G29" s="185" t="s">
        <v>100</v>
      </c>
      <c r="H29" s="162" t="s">
        <v>101</v>
      </c>
      <c r="I29" s="186" t="s">
        <v>76</v>
      </c>
      <c r="J29" s="155"/>
      <c r="K29" s="187" t="s">
        <v>102</v>
      </c>
      <c r="L29" s="186" t="s">
        <v>103</v>
      </c>
      <c r="M29" s="186" t="s">
        <v>104</v>
      </c>
      <c r="N29" s="155"/>
      <c r="O29" s="155" t="s">
        <v>425</v>
      </c>
      <c r="P29" s="162" t="s">
        <v>376</v>
      </c>
      <c r="Q29" s="160" t="s">
        <v>389</v>
      </c>
      <c r="R29" s="130"/>
      <c r="S29" s="130"/>
      <c r="T29" s="125">
        <v>6.7</v>
      </c>
      <c r="U29" s="125"/>
      <c r="V29" s="125"/>
      <c r="W29" s="125">
        <f t="shared" si="3"/>
        <v>0</v>
      </c>
      <c r="X29" s="125">
        <f t="shared" si="3"/>
        <v>0</v>
      </c>
      <c r="Y29" s="125">
        <f t="shared" si="3"/>
        <v>0</v>
      </c>
      <c r="Z29" s="180"/>
    </row>
    <row r="30" spans="1:26" ht="71.25">
      <c r="A30" s="66" t="s">
        <v>105</v>
      </c>
      <c r="B30" s="108" t="s">
        <v>106</v>
      </c>
      <c r="C30" s="64" t="s">
        <v>107</v>
      </c>
      <c r="D30" s="154"/>
      <c r="E30" s="130"/>
      <c r="F30" s="130"/>
      <c r="G30" s="185"/>
      <c r="H30" s="162"/>
      <c r="I30" s="186"/>
      <c r="J30" s="155"/>
      <c r="K30" s="187"/>
      <c r="L30" s="186"/>
      <c r="M30" s="186"/>
      <c r="N30" s="155"/>
      <c r="O30" s="155"/>
      <c r="P30" s="155"/>
      <c r="Q30" s="155"/>
      <c r="R30" s="130"/>
      <c r="S30" s="130"/>
      <c r="T30" s="125"/>
      <c r="U30" s="125"/>
      <c r="V30" s="125"/>
      <c r="W30" s="125"/>
      <c r="X30" s="125"/>
      <c r="Y30" s="125"/>
      <c r="Z30" s="180"/>
    </row>
    <row r="31" spans="1:26" ht="185.25">
      <c r="A31" s="66" t="s">
        <v>108</v>
      </c>
      <c r="B31" s="108" t="s">
        <v>109</v>
      </c>
      <c r="C31" s="64" t="s">
        <v>110</v>
      </c>
      <c r="D31" s="154" t="s">
        <v>111</v>
      </c>
      <c r="E31" s="130"/>
      <c r="F31" s="130"/>
      <c r="G31" s="185" t="s">
        <v>41</v>
      </c>
      <c r="H31" s="162" t="s">
        <v>112</v>
      </c>
      <c r="I31" s="186" t="s">
        <v>76</v>
      </c>
      <c r="J31" s="155"/>
      <c r="K31" s="187" t="s">
        <v>113</v>
      </c>
      <c r="L31" s="186" t="s">
        <v>114</v>
      </c>
      <c r="M31" s="186" t="s">
        <v>115</v>
      </c>
      <c r="N31" s="155"/>
      <c r="O31" s="155" t="s">
        <v>425</v>
      </c>
      <c r="P31" s="162" t="s">
        <v>377</v>
      </c>
      <c r="Q31" s="160" t="s">
        <v>389</v>
      </c>
      <c r="R31" s="130"/>
      <c r="S31" s="130"/>
      <c r="T31" s="125">
        <v>128.36675</v>
      </c>
      <c r="U31" s="125">
        <v>123.82482</v>
      </c>
      <c r="V31" s="125">
        <v>167.1</v>
      </c>
      <c r="W31" s="125">
        <f aca="true" t="shared" si="4" ref="W31:Y32">V31*1.1</f>
        <v>183.81</v>
      </c>
      <c r="X31" s="125">
        <f t="shared" si="4"/>
        <v>202.19100000000003</v>
      </c>
      <c r="Y31" s="125">
        <f t="shared" si="4"/>
        <v>222.41010000000006</v>
      </c>
      <c r="Z31" s="180"/>
    </row>
    <row r="32" spans="1:26" ht="142.5">
      <c r="A32" s="66" t="s">
        <v>116</v>
      </c>
      <c r="B32" s="108" t="s">
        <v>117</v>
      </c>
      <c r="C32" s="64" t="s">
        <v>118</v>
      </c>
      <c r="D32" s="154" t="s">
        <v>111</v>
      </c>
      <c r="E32" s="130"/>
      <c r="F32" s="130"/>
      <c r="G32" s="185" t="s">
        <v>41</v>
      </c>
      <c r="H32" s="162" t="s">
        <v>119</v>
      </c>
      <c r="I32" s="186" t="s">
        <v>76</v>
      </c>
      <c r="J32" s="155"/>
      <c r="K32" s="187" t="s">
        <v>44</v>
      </c>
      <c r="L32" s="186" t="s">
        <v>120</v>
      </c>
      <c r="M32" s="186" t="s">
        <v>43</v>
      </c>
      <c r="N32" s="155"/>
      <c r="O32" s="155" t="s">
        <v>425</v>
      </c>
      <c r="P32" s="162" t="s">
        <v>378</v>
      </c>
      <c r="Q32" s="160" t="s">
        <v>389</v>
      </c>
      <c r="R32" s="130"/>
      <c r="S32" s="130"/>
      <c r="T32" s="125">
        <v>609.99725</v>
      </c>
      <c r="U32" s="125">
        <v>566.4212</v>
      </c>
      <c r="V32" s="125">
        <v>696.2</v>
      </c>
      <c r="W32" s="125">
        <f t="shared" si="4"/>
        <v>765.8200000000002</v>
      </c>
      <c r="X32" s="125">
        <f t="shared" si="4"/>
        <v>842.4020000000003</v>
      </c>
      <c r="Y32" s="125">
        <f t="shared" si="4"/>
        <v>926.6422000000003</v>
      </c>
      <c r="Z32" s="180"/>
    </row>
    <row r="33" spans="1:26" ht="171">
      <c r="A33" s="66" t="s">
        <v>121</v>
      </c>
      <c r="B33" s="108" t="s">
        <v>396</v>
      </c>
      <c r="C33" s="64" t="s">
        <v>122</v>
      </c>
      <c r="D33" s="154" t="s">
        <v>111</v>
      </c>
      <c r="E33" s="130"/>
      <c r="F33" s="130"/>
      <c r="G33" s="185" t="s">
        <v>41</v>
      </c>
      <c r="H33" s="162" t="s">
        <v>123</v>
      </c>
      <c r="I33" s="186" t="s">
        <v>76</v>
      </c>
      <c r="J33" s="155"/>
      <c r="K33" s="187" t="s">
        <v>44</v>
      </c>
      <c r="L33" s="186" t="s">
        <v>124</v>
      </c>
      <c r="M33" s="186" t="s">
        <v>43</v>
      </c>
      <c r="N33" s="155"/>
      <c r="O33" s="155" t="s">
        <v>425</v>
      </c>
      <c r="P33" s="162" t="s">
        <v>379</v>
      </c>
      <c r="Q33" s="160" t="s">
        <v>389</v>
      </c>
      <c r="R33" s="130"/>
      <c r="S33" s="130"/>
      <c r="T33" s="125"/>
      <c r="U33" s="125"/>
      <c r="V33" s="125"/>
      <c r="W33" s="125"/>
      <c r="X33" s="125"/>
      <c r="Y33" s="125"/>
      <c r="Z33" s="180"/>
    </row>
    <row r="34" spans="1:26" ht="114">
      <c r="A34" s="66" t="s">
        <v>125</v>
      </c>
      <c r="B34" s="108" t="s">
        <v>126</v>
      </c>
      <c r="C34" s="64" t="s">
        <v>127</v>
      </c>
      <c r="D34" s="154" t="s">
        <v>111</v>
      </c>
      <c r="E34" s="130"/>
      <c r="F34" s="130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60"/>
      <c r="R34" s="130"/>
      <c r="S34" s="130"/>
      <c r="T34" s="125"/>
      <c r="U34" s="125"/>
      <c r="V34" s="125"/>
      <c r="W34" s="125"/>
      <c r="X34" s="125"/>
      <c r="Y34" s="125"/>
      <c r="Z34" s="180"/>
    </row>
    <row r="35" spans="1:26" ht="142.5">
      <c r="A35" s="137" t="s">
        <v>128</v>
      </c>
      <c r="B35" s="109" t="s">
        <v>129</v>
      </c>
      <c r="C35" s="63" t="s">
        <v>130</v>
      </c>
      <c r="D35" s="154" t="s">
        <v>368</v>
      </c>
      <c r="E35" s="130"/>
      <c r="F35" s="130"/>
      <c r="G35" s="181" t="s">
        <v>41</v>
      </c>
      <c r="H35" s="157" t="s">
        <v>131</v>
      </c>
      <c r="I35" s="253" t="s">
        <v>76</v>
      </c>
      <c r="J35" s="155"/>
      <c r="K35" s="187" t="s">
        <v>44</v>
      </c>
      <c r="L35" s="186" t="s">
        <v>124</v>
      </c>
      <c r="M35" s="186" t="s">
        <v>43</v>
      </c>
      <c r="N35" s="155"/>
      <c r="O35" s="155" t="s">
        <v>425</v>
      </c>
      <c r="P35" s="162" t="s">
        <v>380</v>
      </c>
      <c r="Q35" s="160" t="s">
        <v>389</v>
      </c>
      <c r="R35" s="130"/>
      <c r="S35" s="130"/>
      <c r="T35" s="125">
        <v>6</v>
      </c>
      <c r="U35" s="125">
        <v>6</v>
      </c>
      <c r="V35" s="125">
        <v>7.1</v>
      </c>
      <c r="W35" s="125">
        <f>V35*1.1</f>
        <v>7.8100000000000005</v>
      </c>
      <c r="X35" s="125">
        <f>W35*1.1</f>
        <v>8.591000000000001</v>
      </c>
      <c r="Y35" s="125">
        <f>X35*1.1</f>
        <v>9.450100000000003</v>
      </c>
      <c r="Z35" s="180"/>
    </row>
    <row r="36" spans="1:26" ht="85.5">
      <c r="A36" s="66" t="s">
        <v>132</v>
      </c>
      <c r="B36" s="108" t="s">
        <v>133</v>
      </c>
      <c r="C36" s="64" t="s">
        <v>134</v>
      </c>
      <c r="D36" s="154"/>
      <c r="E36" s="130"/>
      <c r="F36" s="130"/>
      <c r="G36" s="213"/>
      <c r="H36" s="157"/>
      <c r="I36" s="253"/>
      <c r="J36" s="155"/>
      <c r="K36" s="187" t="s">
        <v>135</v>
      </c>
      <c r="L36" s="186" t="s">
        <v>136</v>
      </c>
      <c r="M36" s="186" t="s">
        <v>137</v>
      </c>
      <c r="N36" s="155"/>
      <c r="O36" s="155" t="s">
        <v>425</v>
      </c>
      <c r="P36" s="155"/>
      <c r="Q36" s="160" t="s">
        <v>255</v>
      </c>
      <c r="R36" s="130"/>
      <c r="S36" s="130"/>
      <c r="T36" s="125"/>
      <c r="U36" s="125"/>
      <c r="V36" s="125"/>
      <c r="W36" s="125"/>
      <c r="X36" s="125"/>
      <c r="Y36" s="125"/>
      <c r="Z36" s="180"/>
    </row>
    <row r="37" spans="1:26" ht="85.5">
      <c r="A37" s="66" t="s">
        <v>138</v>
      </c>
      <c r="B37" s="108" t="s">
        <v>139</v>
      </c>
      <c r="C37" s="64" t="s">
        <v>140</v>
      </c>
      <c r="D37" s="154"/>
      <c r="E37" s="130"/>
      <c r="F37" s="130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30"/>
      <c r="S37" s="130"/>
      <c r="T37" s="125"/>
      <c r="U37" s="125"/>
      <c r="V37" s="125"/>
      <c r="W37" s="125"/>
      <c r="X37" s="125"/>
      <c r="Y37" s="125"/>
      <c r="Z37" s="180"/>
    </row>
    <row r="38" spans="1:26" ht="28.5">
      <c r="A38" s="66" t="s">
        <v>141</v>
      </c>
      <c r="B38" s="108" t="s">
        <v>142</v>
      </c>
      <c r="C38" s="64" t="s">
        <v>143</v>
      </c>
      <c r="D38" s="154"/>
      <c r="E38" s="130"/>
      <c r="F38" s="130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30"/>
      <c r="S38" s="130"/>
      <c r="T38" s="125"/>
      <c r="U38" s="125"/>
      <c r="V38" s="125"/>
      <c r="W38" s="125"/>
      <c r="X38" s="125"/>
      <c r="Y38" s="125"/>
      <c r="Z38" s="180"/>
    </row>
    <row r="39" spans="1:26" ht="28.5">
      <c r="A39" s="66" t="s">
        <v>144</v>
      </c>
      <c r="B39" s="108" t="s">
        <v>145</v>
      </c>
      <c r="C39" s="64" t="s">
        <v>146</v>
      </c>
      <c r="D39" s="154"/>
      <c r="E39" s="130"/>
      <c r="F39" s="130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30"/>
      <c r="S39" s="130"/>
      <c r="T39" s="125"/>
      <c r="U39" s="125"/>
      <c r="V39" s="125"/>
      <c r="W39" s="125"/>
      <c r="X39" s="125"/>
      <c r="Y39" s="125"/>
      <c r="Z39" s="180"/>
    </row>
    <row r="40" spans="1:26" ht="142.5">
      <c r="A40" s="66" t="s">
        <v>147</v>
      </c>
      <c r="B40" s="108" t="s">
        <v>148</v>
      </c>
      <c r="C40" s="64" t="s">
        <v>149</v>
      </c>
      <c r="D40" s="154" t="s">
        <v>150</v>
      </c>
      <c r="E40" s="130"/>
      <c r="F40" s="130"/>
      <c r="G40" s="185" t="s">
        <v>41</v>
      </c>
      <c r="H40" s="162" t="s">
        <v>151</v>
      </c>
      <c r="I40" s="186" t="s">
        <v>76</v>
      </c>
      <c r="J40" s="155"/>
      <c r="K40" s="187" t="s">
        <v>44</v>
      </c>
      <c r="L40" s="186" t="s">
        <v>152</v>
      </c>
      <c r="M40" s="186" t="s">
        <v>43</v>
      </c>
      <c r="N40" s="155"/>
      <c r="O40" s="155" t="s">
        <v>261</v>
      </c>
      <c r="P40" s="162" t="s">
        <v>381</v>
      </c>
      <c r="Q40" s="160" t="s">
        <v>389</v>
      </c>
      <c r="R40" s="130"/>
      <c r="S40" s="130"/>
      <c r="T40" s="125">
        <v>19.836</v>
      </c>
      <c r="U40" s="125">
        <v>18.61533</v>
      </c>
      <c r="V40" s="125">
        <v>43</v>
      </c>
      <c r="W40" s="125">
        <f aca="true" t="shared" si="5" ref="W40:X42">V40*1.1</f>
        <v>47.300000000000004</v>
      </c>
      <c r="X40" s="125">
        <f t="shared" si="5"/>
        <v>52.03000000000001</v>
      </c>
      <c r="Y40" s="125">
        <f>X40*1.1</f>
        <v>57.23300000000001</v>
      </c>
      <c r="Z40" s="180"/>
    </row>
    <row r="41" spans="1:26" ht="356.25">
      <c r="A41" s="66" t="s">
        <v>153</v>
      </c>
      <c r="B41" s="108" t="s">
        <v>397</v>
      </c>
      <c r="C41" s="64" t="s">
        <v>154</v>
      </c>
      <c r="D41" s="154" t="s">
        <v>286</v>
      </c>
      <c r="E41" s="130"/>
      <c r="F41" s="130"/>
      <c r="G41" s="185" t="s">
        <v>41</v>
      </c>
      <c r="H41" s="162" t="s">
        <v>151</v>
      </c>
      <c r="I41" s="186" t="s">
        <v>76</v>
      </c>
      <c r="J41" s="155"/>
      <c r="K41" s="187" t="s">
        <v>44</v>
      </c>
      <c r="L41" s="186" t="s">
        <v>152</v>
      </c>
      <c r="M41" s="186" t="s">
        <v>43</v>
      </c>
      <c r="N41" s="155"/>
      <c r="O41" s="155" t="s">
        <v>261</v>
      </c>
      <c r="P41" s="162" t="s">
        <v>382</v>
      </c>
      <c r="Q41" s="160" t="s">
        <v>389</v>
      </c>
      <c r="R41" s="130"/>
      <c r="S41" s="130"/>
      <c r="T41" s="125">
        <v>72.552</v>
      </c>
      <c r="U41" s="125">
        <v>8</v>
      </c>
      <c r="V41" s="125">
        <v>60.4</v>
      </c>
      <c r="W41" s="125">
        <f t="shared" si="5"/>
        <v>66.44</v>
      </c>
      <c r="X41" s="125">
        <f t="shared" si="5"/>
        <v>73.084</v>
      </c>
      <c r="Y41" s="125">
        <f>X41*1.1</f>
        <v>80.39240000000001</v>
      </c>
      <c r="Z41" s="180"/>
    </row>
    <row r="42" spans="1:26" ht="142.5">
      <c r="A42" s="66" t="s">
        <v>155</v>
      </c>
      <c r="B42" s="108" t="s">
        <v>156</v>
      </c>
      <c r="C42" s="64" t="s">
        <v>157</v>
      </c>
      <c r="D42" s="154" t="s">
        <v>150</v>
      </c>
      <c r="E42" s="130"/>
      <c r="F42" s="130"/>
      <c r="G42" s="185" t="s">
        <v>41</v>
      </c>
      <c r="H42" s="162" t="s">
        <v>151</v>
      </c>
      <c r="I42" s="186" t="s">
        <v>76</v>
      </c>
      <c r="J42" s="155"/>
      <c r="K42" s="187" t="s">
        <v>44</v>
      </c>
      <c r="L42" s="186" t="s">
        <v>152</v>
      </c>
      <c r="M42" s="186" t="s">
        <v>43</v>
      </c>
      <c r="N42" s="155"/>
      <c r="O42" s="155" t="s">
        <v>425</v>
      </c>
      <c r="P42" s="162" t="s">
        <v>383</v>
      </c>
      <c r="Q42" s="160" t="s">
        <v>389</v>
      </c>
      <c r="R42" s="130"/>
      <c r="S42" s="130"/>
      <c r="T42" s="125">
        <v>88.6</v>
      </c>
      <c r="U42" s="125">
        <v>49.99979</v>
      </c>
      <c r="V42" s="125">
        <v>90.1</v>
      </c>
      <c r="W42" s="125">
        <f t="shared" si="5"/>
        <v>99.11</v>
      </c>
      <c r="X42" s="125">
        <f t="shared" si="5"/>
        <v>109.02100000000002</v>
      </c>
      <c r="Y42" s="125">
        <f>X42*1.1</f>
        <v>119.92310000000002</v>
      </c>
      <c r="Z42" s="180"/>
    </row>
    <row r="43" spans="1:26" ht="28.5">
      <c r="A43" s="66" t="s">
        <v>158</v>
      </c>
      <c r="B43" s="108" t="s">
        <v>159</v>
      </c>
      <c r="C43" s="64" t="s">
        <v>160</v>
      </c>
      <c r="D43" s="154"/>
      <c r="E43" s="130"/>
      <c r="F43" s="130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30"/>
      <c r="S43" s="130"/>
      <c r="T43" s="125"/>
      <c r="U43" s="125"/>
      <c r="V43" s="125"/>
      <c r="W43" s="125"/>
      <c r="X43" s="125"/>
      <c r="Y43" s="125"/>
      <c r="Z43" s="180"/>
    </row>
    <row r="44" spans="1:26" ht="99.75">
      <c r="A44" s="66" t="s">
        <v>161</v>
      </c>
      <c r="B44" s="108" t="s">
        <v>162</v>
      </c>
      <c r="C44" s="64" t="s">
        <v>163</v>
      </c>
      <c r="D44" s="154"/>
      <c r="E44" s="130"/>
      <c r="F44" s="130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30"/>
      <c r="S44" s="130"/>
      <c r="T44" s="125"/>
      <c r="U44" s="125"/>
      <c r="V44" s="125"/>
      <c r="W44" s="125"/>
      <c r="X44" s="125"/>
      <c r="Y44" s="125"/>
      <c r="Z44" s="180"/>
    </row>
    <row r="45" spans="1:26" ht="85.5">
      <c r="A45" s="66" t="s">
        <v>164</v>
      </c>
      <c r="B45" s="108" t="s">
        <v>165</v>
      </c>
      <c r="C45" s="64" t="s">
        <v>166</v>
      </c>
      <c r="D45" s="154"/>
      <c r="E45" s="130"/>
      <c r="F45" s="130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30"/>
      <c r="S45" s="130"/>
      <c r="T45" s="125"/>
      <c r="U45" s="125"/>
      <c r="V45" s="125"/>
      <c r="W45" s="125"/>
      <c r="X45" s="125"/>
      <c r="Y45" s="125"/>
      <c r="Z45" s="180"/>
    </row>
    <row r="46" spans="1:26" ht="85.5">
      <c r="A46" s="66" t="s">
        <v>167</v>
      </c>
      <c r="B46" s="108" t="s">
        <v>168</v>
      </c>
      <c r="C46" s="64" t="s">
        <v>169</v>
      </c>
      <c r="D46" s="154"/>
      <c r="E46" s="130"/>
      <c r="F46" s="130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30"/>
      <c r="S46" s="130"/>
      <c r="T46" s="125"/>
      <c r="U46" s="125"/>
      <c r="V46" s="125"/>
      <c r="W46" s="125"/>
      <c r="X46" s="125"/>
      <c r="Y46" s="125"/>
      <c r="Z46" s="180"/>
    </row>
    <row r="47" spans="1:26" ht="57">
      <c r="A47" s="66" t="s">
        <v>170</v>
      </c>
      <c r="B47" s="108" t="s">
        <v>171</v>
      </c>
      <c r="C47" s="64" t="s">
        <v>172</v>
      </c>
      <c r="D47" s="154"/>
      <c r="E47" s="130"/>
      <c r="F47" s="130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30"/>
      <c r="S47" s="130"/>
      <c r="T47" s="125"/>
      <c r="U47" s="125"/>
      <c r="V47" s="125"/>
      <c r="W47" s="125"/>
      <c r="X47" s="125"/>
      <c r="Y47" s="125"/>
      <c r="Z47" s="180"/>
    </row>
    <row r="48" spans="1:26" ht="71.25">
      <c r="A48" s="66" t="s">
        <v>173</v>
      </c>
      <c r="B48" s="108" t="s">
        <v>174</v>
      </c>
      <c r="C48" s="64" t="s">
        <v>175</v>
      </c>
      <c r="D48" s="154"/>
      <c r="E48" s="130"/>
      <c r="F48" s="130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30"/>
      <c r="S48" s="130"/>
      <c r="T48" s="125"/>
      <c r="U48" s="125"/>
      <c r="V48" s="125"/>
      <c r="W48" s="125"/>
      <c r="X48" s="125"/>
      <c r="Y48" s="125"/>
      <c r="Z48" s="180"/>
    </row>
    <row r="49" spans="1:26" ht="71.25">
      <c r="A49" s="66" t="s">
        <v>176</v>
      </c>
      <c r="B49" s="108" t="s">
        <v>177</v>
      </c>
      <c r="C49" s="64" t="s">
        <v>178</v>
      </c>
      <c r="D49" s="154"/>
      <c r="E49" s="130"/>
      <c r="F49" s="130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30"/>
      <c r="S49" s="130"/>
      <c r="T49" s="125"/>
      <c r="U49" s="125"/>
      <c r="V49" s="125"/>
      <c r="W49" s="125"/>
      <c r="X49" s="125"/>
      <c r="Y49" s="125"/>
      <c r="Z49" s="180"/>
    </row>
    <row r="50" spans="1:26" ht="142.5">
      <c r="A50" s="66" t="s">
        <v>179</v>
      </c>
      <c r="B50" s="108" t="s">
        <v>180</v>
      </c>
      <c r="C50" s="64" t="s">
        <v>181</v>
      </c>
      <c r="D50" s="154" t="s">
        <v>84</v>
      </c>
      <c r="E50" s="130"/>
      <c r="F50" s="130"/>
      <c r="G50" s="185" t="s">
        <v>41</v>
      </c>
      <c r="H50" s="162" t="s">
        <v>182</v>
      </c>
      <c r="I50" s="186" t="s">
        <v>76</v>
      </c>
      <c r="J50" s="155"/>
      <c r="K50" s="187" t="s">
        <v>44</v>
      </c>
      <c r="L50" s="186" t="s">
        <v>183</v>
      </c>
      <c r="M50" s="186" t="s">
        <v>184</v>
      </c>
      <c r="N50" s="155"/>
      <c r="O50" s="155"/>
      <c r="P50" s="155"/>
      <c r="Q50" s="160"/>
      <c r="R50" s="130"/>
      <c r="S50" s="130"/>
      <c r="T50" s="125"/>
      <c r="U50" s="125"/>
      <c r="V50" s="125"/>
      <c r="W50" s="125"/>
      <c r="X50" s="125"/>
      <c r="Y50" s="125"/>
      <c r="Z50" s="180"/>
    </row>
    <row r="51" spans="1:26" ht="42.75">
      <c r="A51" s="66" t="s">
        <v>185</v>
      </c>
      <c r="B51" s="108" t="s">
        <v>186</v>
      </c>
      <c r="C51" s="64" t="s">
        <v>187</v>
      </c>
      <c r="D51" s="154"/>
      <c r="E51" s="130"/>
      <c r="F51" s="130"/>
      <c r="G51" s="185"/>
      <c r="H51" s="162"/>
      <c r="I51" s="186"/>
      <c r="J51" s="155"/>
      <c r="K51" s="155"/>
      <c r="L51" s="155"/>
      <c r="M51" s="155"/>
      <c r="N51" s="155"/>
      <c r="O51" s="155"/>
      <c r="P51" s="155"/>
      <c r="Q51" s="155"/>
      <c r="R51" s="130"/>
      <c r="S51" s="130"/>
      <c r="T51" s="125"/>
      <c r="U51" s="125"/>
      <c r="V51" s="125"/>
      <c r="W51" s="125"/>
      <c r="X51" s="125"/>
      <c r="Y51" s="125"/>
      <c r="Z51" s="180"/>
    </row>
    <row r="52" spans="1:26" ht="99.75">
      <c r="A52" s="66" t="s">
        <v>188</v>
      </c>
      <c r="B52" s="108" t="s">
        <v>189</v>
      </c>
      <c r="C52" s="64" t="s">
        <v>190</v>
      </c>
      <c r="D52" s="154"/>
      <c r="E52" s="130"/>
      <c r="F52" s="130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30"/>
      <c r="S52" s="130"/>
      <c r="T52" s="125"/>
      <c r="U52" s="125"/>
      <c r="V52" s="125"/>
      <c r="W52" s="125"/>
      <c r="X52" s="125"/>
      <c r="Y52" s="125"/>
      <c r="Z52" s="180"/>
    </row>
    <row r="53" spans="1:26" ht="28.5">
      <c r="A53" s="66" t="s">
        <v>191</v>
      </c>
      <c r="B53" s="108" t="s">
        <v>192</v>
      </c>
      <c r="C53" s="64" t="s">
        <v>193</v>
      </c>
      <c r="D53" s="154"/>
      <c r="E53" s="130"/>
      <c r="F53" s="130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30"/>
      <c r="S53" s="130"/>
      <c r="T53" s="125"/>
      <c r="U53" s="125"/>
      <c r="V53" s="125"/>
      <c r="W53" s="125"/>
      <c r="X53" s="125"/>
      <c r="Y53" s="125"/>
      <c r="Z53" s="180"/>
    </row>
    <row r="54" spans="1:26" ht="57">
      <c r="A54" s="66" t="s">
        <v>194</v>
      </c>
      <c r="B54" s="108" t="s">
        <v>195</v>
      </c>
      <c r="C54" s="64" t="s">
        <v>196</v>
      </c>
      <c r="D54" s="154"/>
      <c r="E54" s="130"/>
      <c r="F54" s="130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30"/>
      <c r="S54" s="130"/>
      <c r="T54" s="125"/>
      <c r="U54" s="125"/>
      <c r="V54" s="125"/>
      <c r="W54" s="125"/>
      <c r="X54" s="125"/>
      <c r="Y54" s="125"/>
      <c r="Z54" s="180"/>
    </row>
    <row r="55" spans="1:26" ht="128.25">
      <c r="A55" s="66" t="s">
        <v>197</v>
      </c>
      <c r="B55" s="108" t="s">
        <v>198</v>
      </c>
      <c r="C55" s="64" t="s">
        <v>199</v>
      </c>
      <c r="D55" s="154"/>
      <c r="E55" s="130"/>
      <c r="F55" s="130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30"/>
      <c r="S55" s="130"/>
      <c r="T55" s="125">
        <f aca="true" t="shared" si="6" ref="T55:Y55">SUM(T56:T59)</f>
        <v>0</v>
      </c>
      <c r="U55" s="125">
        <f t="shared" si="6"/>
        <v>0</v>
      </c>
      <c r="V55" s="125">
        <f t="shared" si="6"/>
        <v>0</v>
      </c>
      <c r="W55" s="125">
        <f t="shared" si="6"/>
        <v>0</v>
      </c>
      <c r="X55" s="125">
        <f t="shared" si="6"/>
        <v>0</v>
      </c>
      <c r="Y55" s="125">
        <f t="shared" si="6"/>
        <v>0</v>
      </c>
      <c r="Z55" s="180"/>
    </row>
    <row r="56" spans="1:26" ht="142.5">
      <c r="A56" s="138" t="s">
        <v>408</v>
      </c>
      <c r="B56" s="108" t="s">
        <v>200</v>
      </c>
      <c r="C56" s="64" t="s">
        <v>274</v>
      </c>
      <c r="D56" s="154" t="s">
        <v>235</v>
      </c>
      <c r="E56" s="130"/>
      <c r="F56" s="130"/>
      <c r="G56" s="185" t="s">
        <v>41</v>
      </c>
      <c r="H56" s="162" t="s">
        <v>85</v>
      </c>
      <c r="I56" s="186" t="s">
        <v>76</v>
      </c>
      <c r="J56" s="155"/>
      <c r="K56" s="187" t="s">
        <v>44</v>
      </c>
      <c r="L56" s="186" t="s">
        <v>86</v>
      </c>
      <c r="M56" s="186" t="s">
        <v>43</v>
      </c>
      <c r="N56" s="155"/>
      <c r="O56" s="155" t="s">
        <v>261</v>
      </c>
      <c r="P56" s="162" t="s">
        <v>374</v>
      </c>
      <c r="Q56" s="160" t="s">
        <v>389</v>
      </c>
      <c r="R56" s="130"/>
      <c r="S56" s="130"/>
      <c r="T56" s="125"/>
      <c r="U56" s="125"/>
      <c r="V56" s="125"/>
      <c r="W56" s="125"/>
      <c r="X56" s="125"/>
      <c r="Y56" s="125"/>
      <c r="Z56" s="180"/>
    </row>
    <row r="57" spans="1:26" ht="71.25">
      <c r="A57" s="138" t="s">
        <v>402</v>
      </c>
      <c r="B57" s="108" t="s">
        <v>109</v>
      </c>
      <c r="C57" s="64" t="s">
        <v>275</v>
      </c>
      <c r="D57" s="154"/>
      <c r="E57" s="130"/>
      <c r="F57" s="130"/>
      <c r="G57" s="185"/>
      <c r="H57" s="162"/>
      <c r="I57" s="186"/>
      <c r="J57" s="155"/>
      <c r="K57" s="187"/>
      <c r="L57" s="186"/>
      <c r="M57" s="186"/>
      <c r="N57" s="155"/>
      <c r="O57" s="155"/>
      <c r="P57" s="155"/>
      <c r="Q57" s="160"/>
      <c r="R57" s="130"/>
      <c r="S57" s="130"/>
      <c r="T57" s="125"/>
      <c r="U57" s="125"/>
      <c r="V57" s="125"/>
      <c r="W57" s="125"/>
      <c r="X57" s="125"/>
      <c r="Y57" s="125"/>
      <c r="Z57" s="180"/>
    </row>
    <row r="58" spans="1:26" ht="57">
      <c r="A58" s="138" t="s">
        <v>403</v>
      </c>
      <c r="B58" s="108" t="s">
        <v>117</v>
      </c>
      <c r="C58" s="64" t="s">
        <v>276</v>
      </c>
      <c r="D58" s="154"/>
      <c r="E58" s="130"/>
      <c r="F58" s="130"/>
      <c r="G58" s="185"/>
      <c r="H58" s="162"/>
      <c r="I58" s="186"/>
      <c r="J58" s="155"/>
      <c r="K58" s="187"/>
      <c r="L58" s="186"/>
      <c r="M58" s="186"/>
      <c r="N58" s="155"/>
      <c r="O58" s="155"/>
      <c r="P58" s="162" t="s">
        <v>385</v>
      </c>
      <c r="Q58" s="160" t="s">
        <v>389</v>
      </c>
      <c r="R58" s="130"/>
      <c r="S58" s="130"/>
      <c r="T58" s="125"/>
      <c r="U58" s="125"/>
      <c r="V58" s="125"/>
      <c r="W58" s="125"/>
      <c r="X58" s="125"/>
      <c r="Y58" s="125"/>
      <c r="Z58" s="180"/>
    </row>
    <row r="59" spans="1:26" ht="85.5">
      <c r="A59" s="66"/>
      <c r="B59" s="108" t="s">
        <v>409</v>
      </c>
      <c r="C59" s="64" t="s">
        <v>277</v>
      </c>
      <c r="D59" s="154"/>
      <c r="E59" s="130"/>
      <c r="F59" s="130"/>
      <c r="G59" s="185"/>
      <c r="H59" s="162"/>
      <c r="I59" s="186"/>
      <c r="J59" s="155"/>
      <c r="K59" s="187"/>
      <c r="L59" s="186"/>
      <c r="M59" s="186"/>
      <c r="N59" s="155"/>
      <c r="O59" s="155"/>
      <c r="P59" s="155"/>
      <c r="Q59" s="160"/>
      <c r="R59" s="130"/>
      <c r="S59" s="130"/>
      <c r="T59" s="125"/>
      <c r="U59" s="125"/>
      <c r="V59" s="125"/>
      <c r="W59" s="125"/>
      <c r="X59" s="125"/>
      <c r="Y59" s="125"/>
      <c r="Z59" s="180"/>
    </row>
    <row r="60" spans="1:26" ht="114">
      <c r="A60" s="66" t="s">
        <v>201</v>
      </c>
      <c r="B60" s="108" t="s">
        <v>202</v>
      </c>
      <c r="C60" s="64" t="s">
        <v>203</v>
      </c>
      <c r="D60" s="154"/>
      <c r="E60" s="130"/>
      <c r="F60" s="130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30"/>
      <c r="S60" s="130"/>
      <c r="T60" s="125">
        <f aca="true" t="shared" si="7" ref="T60:Y60">SUM(T61:T62)</f>
        <v>54.62</v>
      </c>
      <c r="U60" s="125">
        <f t="shared" si="7"/>
        <v>54.62</v>
      </c>
      <c r="V60" s="125">
        <f t="shared" si="7"/>
        <v>53.91</v>
      </c>
      <c r="W60" s="125">
        <f t="shared" si="7"/>
        <v>59.301</v>
      </c>
      <c r="X60" s="125">
        <f t="shared" si="7"/>
        <v>65.23110000000001</v>
      </c>
      <c r="Y60" s="125">
        <f t="shared" si="7"/>
        <v>71.75421000000001</v>
      </c>
      <c r="Z60" s="180"/>
    </row>
    <row r="61" spans="1:26" ht="142.5">
      <c r="A61" s="136" t="s">
        <v>349</v>
      </c>
      <c r="B61" s="108" t="s">
        <v>217</v>
      </c>
      <c r="C61" s="64"/>
      <c r="D61" s="154" t="s">
        <v>204</v>
      </c>
      <c r="E61" s="130"/>
      <c r="F61" s="130"/>
      <c r="G61" s="185" t="s">
        <v>41</v>
      </c>
      <c r="H61" s="162" t="s">
        <v>205</v>
      </c>
      <c r="I61" s="186" t="s">
        <v>76</v>
      </c>
      <c r="J61" s="155"/>
      <c r="K61" s="187" t="s">
        <v>44</v>
      </c>
      <c r="L61" s="186" t="s">
        <v>45</v>
      </c>
      <c r="M61" s="186" t="s">
        <v>43</v>
      </c>
      <c r="N61" s="155"/>
      <c r="O61" s="155" t="s">
        <v>261</v>
      </c>
      <c r="P61" s="155"/>
      <c r="Q61" s="160" t="s">
        <v>390</v>
      </c>
      <c r="R61" s="130"/>
      <c r="S61" s="130"/>
      <c r="T61" s="125">
        <v>54.62</v>
      </c>
      <c r="U61" s="125">
        <v>54.62</v>
      </c>
      <c r="V61" s="125">
        <v>53.91</v>
      </c>
      <c r="W61" s="125">
        <f>V61*1.1</f>
        <v>59.301</v>
      </c>
      <c r="X61" s="125">
        <f>W61*1.1</f>
        <v>65.23110000000001</v>
      </c>
      <c r="Y61" s="125">
        <f>X61*1.1</f>
        <v>71.75421000000001</v>
      </c>
      <c r="Z61" s="180"/>
    </row>
    <row r="62" spans="1:26" ht="99.75">
      <c r="A62" s="136" t="s">
        <v>350</v>
      </c>
      <c r="B62" s="108" t="s">
        <v>218</v>
      </c>
      <c r="C62" s="64"/>
      <c r="D62" s="154" t="s">
        <v>150</v>
      </c>
      <c r="E62" s="130"/>
      <c r="F62" s="130"/>
      <c r="G62" s="155"/>
      <c r="H62" s="155"/>
      <c r="I62" s="155"/>
      <c r="J62" s="155"/>
      <c r="K62" s="155"/>
      <c r="L62" s="155"/>
      <c r="M62" s="155"/>
      <c r="N62" s="155"/>
      <c r="O62" s="155" t="s">
        <v>261</v>
      </c>
      <c r="P62" s="155"/>
      <c r="Q62" s="160" t="s">
        <v>255</v>
      </c>
      <c r="R62" s="130"/>
      <c r="S62" s="130"/>
      <c r="T62" s="125"/>
      <c r="U62" s="125"/>
      <c r="V62" s="125"/>
      <c r="W62" s="125"/>
      <c r="X62" s="125"/>
      <c r="Y62" s="125"/>
      <c r="Z62" s="180"/>
    </row>
    <row r="63" spans="1:26" ht="171">
      <c r="A63" s="66" t="s">
        <v>206</v>
      </c>
      <c r="B63" s="108" t="s">
        <v>410</v>
      </c>
      <c r="C63" s="64" t="s">
        <v>207</v>
      </c>
      <c r="D63" s="154"/>
      <c r="E63" s="130"/>
      <c r="F63" s="130"/>
      <c r="G63" s="155"/>
      <c r="H63" s="155"/>
      <c r="I63" s="155"/>
      <c r="J63" s="155"/>
      <c r="K63" s="155"/>
      <c r="L63" s="155"/>
      <c r="M63" s="155"/>
      <c r="N63" s="130"/>
      <c r="O63" s="130"/>
      <c r="P63" s="130"/>
      <c r="Q63" s="130"/>
      <c r="R63" s="130"/>
      <c r="S63" s="130"/>
      <c r="T63" s="125"/>
      <c r="U63" s="125">
        <f>SUM(U65)</f>
        <v>0</v>
      </c>
      <c r="V63" s="125"/>
      <c r="W63" s="125"/>
      <c r="X63" s="125"/>
      <c r="Y63" s="125"/>
      <c r="Z63" s="180"/>
    </row>
    <row r="64" spans="1:26" ht="142.5">
      <c r="A64" s="66" t="s">
        <v>398</v>
      </c>
      <c r="B64" s="108" t="s">
        <v>411</v>
      </c>
      <c r="C64" s="68" t="s">
        <v>400</v>
      </c>
      <c r="D64" s="167" t="s">
        <v>111</v>
      </c>
      <c r="E64" s="168"/>
      <c r="F64" s="168"/>
      <c r="G64" s="190" t="s">
        <v>41</v>
      </c>
      <c r="H64" s="170" t="s">
        <v>205</v>
      </c>
      <c r="I64" s="191" t="s">
        <v>76</v>
      </c>
      <c r="J64" s="130"/>
      <c r="K64" s="192" t="s">
        <v>44</v>
      </c>
      <c r="L64" s="191" t="s">
        <v>45</v>
      </c>
      <c r="M64" s="191" t="s">
        <v>43</v>
      </c>
      <c r="N64" s="130"/>
      <c r="O64" s="155" t="s">
        <v>261</v>
      </c>
      <c r="P64" s="130"/>
      <c r="Q64" s="160" t="s">
        <v>255</v>
      </c>
      <c r="R64" s="130"/>
      <c r="S64" s="130"/>
      <c r="T64" s="125"/>
      <c r="U64" s="125"/>
      <c r="V64" s="125"/>
      <c r="W64" s="125"/>
      <c r="X64" s="125"/>
      <c r="Y64" s="125"/>
      <c r="Z64" s="180"/>
    </row>
    <row r="65" spans="1:26" ht="142.5">
      <c r="A65" s="138" t="s">
        <v>399</v>
      </c>
      <c r="B65" s="110" t="s">
        <v>268</v>
      </c>
      <c r="C65" s="69" t="s">
        <v>269</v>
      </c>
      <c r="D65" s="193" t="s">
        <v>270</v>
      </c>
      <c r="E65" s="130"/>
      <c r="F65" s="130"/>
      <c r="G65" s="185" t="s">
        <v>41</v>
      </c>
      <c r="H65" s="162" t="s">
        <v>205</v>
      </c>
      <c r="I65" s="186" t="s">
        <v>76</v>
      </c>
      <c r="J65" s="155"/>
      <c r="K65" s="187" t="s">
        <v>44</v>
      </c>
      <c r="L65" s="186" t="s">
        <v>45</v>
      </c>
      <c r="M65" s="186" t="s">
        <v>43</v>
      </c>
      <c r="N65" s="130"/>
      <c r="O65" s="155" t="s">
        <v>261</v>
      </c>
      <c r="P65" s="155"/>
      <c r="Q65" s="160" t="s">
        <v>390</v>
      </c>
      <c r="R65" s="130"/>
      <c r="S65" s="130"/>
      <c r="T65" s="125"/>
      <c r="U65" s="125"/>
      <c r="V65" s="125"/>
      <c r="W65" s="125"/>
      <c r="X65" s="125"/>
      <c r="Y65" s="125"/>
      <c r="Z65" s="180"/>
    </row>
    <row r="66" spans="1:26" ht="28.5">
      <c r="A66" s="66"/>
      <c r="B66" s="107" t="s">
        <v>208</v>
      </c>
      <c r="C66" s="65"/>
      <c r="D66" s="154"/>
      <c r="E66" s="130"/>
      <c r="F66" s="130"/>
      <c r="G66" s="194"/>
      <c r="H66" s="195"/>
      <c r="I66" s="195"/>
      <c r="J66" s="195"/>
      <c r="K66" s="195"/>
      <c r="L66" s="195"/>
      <c r="M66" s="195"/>
      <c r="N66" s="130"/>
      <c r="O66" s="130"/>
      <c r="P66" s="130" t="s">
        <v>209</v>
      </c>
      <c r="Q66" s="175"/>
      <c r="R66" s="130"/>
      <c r="S66" s="130"/>
      <c r="T66" s="129">
        <f aca="true" t="shared" si="8" ref="T66:Y66">SUM(T8,T55,T60,T63)</f>
        <v>1980.8229999999999</v>
      </c>
      <c r="U66" s="129">
        <f t="shared" si="8"/>
        <v>1803.2011400000001</v>
      </c>
      <c r="V66" s="129">
        <f t="shared" si="8"/>
        <v>2056.477</v>
      </c>
      <c r="W66" s="129">
        <f t="shared" si="8"/>
        <v>2262.1247</v>
      </c>
      <c r="X66" s="129">
        <f t="shared" si="8"/>
        <v>2488.3371700000002</v>
      </c>
      <c r="Y66" s="129">
        <f t="shared" si="8"/>
        <v>2737.170887000001</v>
      </c>
      <c r="Z66" s="180"/>
    </row>
    <row r="67" spans="1:26" ht="15">
      <c r="A67" s="17"/>
      <c r="B67" s="113"/>
      <c r="C67" s="7"/>
      <c r="D67" s="154"/>
      <c r="E67" s="130"/>
      <c r="F67" s="130"/>
      <c r="G67" s="115"/>
      <c r="H67" s="112"/>
      <c r="I67" s="112"/>
      <c r="J67" s="112"/>
      <c r="K67" s="112"/>
      <c r="L67" s="112"/>
      <c r="M67" s="112"/>
      <c r="N67" s="130"/>
      <c r="O67" s="130"/>
      <c r="P67" s="130"/>
      <c r="Q67" s="130"/>
      <c r="R67" s="130"/>
      <c r="S67" s="130"/>
      <c r="T67" s="130"/>
      <c r="U67" s="130"/>
      <c r="V67" s="130"/>
      <c r="W67" s="112"/>
      <c r="X67" s="112"/>
      <c r="Y67" s="131"/>
      <c r="Z67" s="104"/>
    </row>
    <row r="68" spans="1:26" ht="15">
      <c r="A68" s="9"/>
      <c r="B68" s="111"/>
      <c r="C68" s="9"/>
      <c r="D68" s="198"/>
      <c r="E68" s="112"/>
      <c r="F68" s="112"/>
      <c r="G68" s="130"/>
      <c r="H68" s="130"/>
      <c r="I68" s="130"/>
      <c r="J68" s="130"/>
      <c r="K68" s="130"/>
      <c r="L68" s="130"/>
      <c r="M68" s="130"/>
      <c r="N68" s="112"/>
      <c r="O68" s="112"/>
      <c r="P68" s="112"/>
      <c r="Q68" s="112"/>
      <c r="R68" s="112"/>
      <c r="S68" s="112"/>
      <c r="T68" s="112"/>
      <c r="U68" s="112"/>
      <c r="V68" s="112"/>
      <c r="W68" s="130"/>
      <c r="X68" s="130"/>
      <c r="Y68" s="112"/>
      <c r="Z68" s="104"/>
    </row>
    <row r="69" spans="1:26" ht="15">
      <c r="A69" s="9"/>
      <c r="B69" s="114"/>
      <c r="C69" s="9"/>
      <c r="D69" s="196"/>
      <c r="E69" s="112"/>
      <c r="F69" s="112"/>
      <c r="G69" s="115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04"/>
    </row>
    <row r="70" spans="1:26" s="11" customFormat="1" ht="14.25">
      <c r="A70" s="9"/>
      <c r="B70" s="115"/>
      <c r="C70" s="9"/>
      <c r="D70" s="196"/>
      <c r="E70" s="112"/>
      <c r="F70" s="112"/>
      <c r="G70" s="115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04"/>
    </row>
    <row r="71" spans="1:26" s="11" customFormat="1" ht="71.25">
      <c r="A71" s="9"/>
      <c r="B71" s="115" t="s">
        <v>406</v>
      </c>
      <c r="C71" s="9"/>
      <c r="D71" s="196"/>
      <c r="E71" s="112"/>
      <c r="F71" s="112"/>
      <c r="G71" s="115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04"/>
    </row>
    <row r="72" spans="1:26" ht="15">
      <c r="A72" s="9"/>
      <c r="B72" s="114" t="s">
        <v>424</v>
      </c>
      <c r="C72" s="9"/>
      <c r="D72" s="214"/>
      <c r="E72" s="112"/>
      <c r="F72" s="112"/>
      <c r="G72" s="115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80">
        <f aca="true" t="shared" si="9" ref="T72:Y72">T66+T67+T68+T69+T70+T71</f>
        <v>1980.8229999999999</v>
      </c>
      <c r="U72" s="180">
        <f t="shared" si="9"/>
        <v>1803.2011400000001</v>
      </c>
      <c r="V72" s="180">
        <f t="shared" si="9"/>
        <v>2056.477</v>
      </c>
      <c r="W72" s="180">
        <f t="shared" si="9"/>
        <v>2262.1247</v>
      </c>
      <c r="X72" s="180">
        <f t="shared" si="9"/>
        <v>2488.3371700000002</v>
      </c>
      <c r="Y72" s="180">
        <f t="shared" si="9"/>
        <v>2737.170887000001</v>
      </c>
      <c r="Z72" s="104"/>
    </row>
    <row r="73" spans="1:25" ht="14.25" customHeight="1" hidden="1">
      <c r="A73" s="286"/>
      <c r="B73" s="287"/>
      <c r="C73" s="288"/>
      <c r="D73" s="18"/>
      <c r="E73" s="19"/>
      <c r="F73" s="19"/>
      <c r="G73" s="12"/>
      <c r="H73" s="9"/>
      <c r="I73" s="9"/>
      <c r="J73" s="9"/>
      <c r="K73" s="9"/>
      <c r="L73" s="9"/>
      <c r="M73" s="9"/>
      <c r="N73" s="19"/>
      <c r="O73" s="19"/>
      <c r="P73" s="19"/>
      <c r="Q73" s="14"/>
      <c r="R73" s="14"/>
      <c r="S73" s="14"/>
      <c r="T73" s="14"/>
      <c r="U73" s="14"/>
      <c r="V73" s="14"/>
      <c r="W73" s="14"/>
      <c r="X73" s="14"/>
      <c r="Y73" s="14"/>
    </row>
    <row r="76" spans="1:26" ht="18.75" customHeight="1">
      <c r="A76" s="11"/>
      <c r="B76" s="95"/>
      <c r="C76" s="95"/>
      <c r="D76" s="95"/>
      <c r="E76" s="95"/>
      <c r="F76" s="95"/>
      <c r="G76" s="96"/>
      <c r="H76" s="95"/>
      <c r="I76" s="95"/>
      <c r="J76" s="95"/>
      <c r="K76" s="95"/>
      <c r="L76" s="95"/>
      <c r="M76" s="95"/>
      <c r="N76" s="95"/>
      <c r="O76" s="95"/>
      <c r="P76" s="95"/>
      <c r="Q76" s="97" t="s">
        <v>210</v>
      </c>
      <c r="R76" s="97"/>
      <c r="S76" s="97"/>
      <c r="T76" s="97"/>
      <c r="U76" s="97"/>
      <c r="V76" s="95"/>
      <c r="W76" s="95"/>
      <c r="X76" s="95" t="s">
        <v>209</v>
      </c>
      <c r="Y76" s="95"/>
      <c r="Z76" s="95"/>
    </row>
    <row r="77" spans="1:26" ht="18.75" customHeight="1">
      <c r="A77" s="11"/>
      <c r="B77" s="279" t="s">
        <v>237</v>
      </c>
      <c r="C77" s="279"/>
      <c r="D77" s="279"/>
      <c r="E77" s="95"/>
      <c r="F77" s="95"/>
      <c r="G77" s="314" t="s">
        <v>296</v>
      </c>
      <c r="H77" s="314"/>
      <c r="I77" s="95"/>
      <c r="J77" s="95"/>
      <c r="K77" s="95"/>
      <c r="L77" s="95"/>
      <c r="M77" s="95"/>
      <c r="N77" s="95"/>
      <c r="O77" s="95"/>
      <c r="P77" s="95"/>
      <c r="Q77" s="97" t="s">
        <v>212</v>
      </c>
      <c r="R77" s="97"/>
      <c r="S77" s="97"/>
      <c r="T77" s="97"/>
      <c r="U77" s="97"/>
      <c r="V77" s="95"/>
      <c r="W77" s="95"/>
      <c r="X77" s="98"/>
      <c r="Y77" s="289" t="s">
        <v>290</v>
      </c>
      <c r="Z77" s="289"/>
    </row>
    <row r="78" spans="7:13" ht="12.75">
      <c r="G78" s="32"/>
      <c r="I78" s="11"/>
      <c r="J78" s="11"/>
      <c r="K78" s="11"/>
      <c r="L78" s="11"/>
      <c r="M78" s="11"/>
    </row>
  </sheetData>
  <sheetProtection/>
  <mergeCells count="29">
    <mergeCell ref="A2:Y2"/>
    <mergeCell ref="A3:C5"/>
    <mergeCell ref="D3:D5"/>
    <mergeCell ref="E3:Q3"/>
    <mergeCell ref="E4:E5"/>
    <mergeCell ref="W4:W5"/>
    <mergeCell ref="V4:V5"/>
    <mergeCell ref="F4:I4"/>
    <mergeCell ref="R4:R5"/>
    <mergeCell ref="S4:U4"/>
    <mergeCell ref="Z3:Z5"/>
    <mergeCell ref="X4:Y4"/>
    <mergeCell ref="Y77:Z77"/>
    <mergeCell ref="G77:H77"/>
    <mergeCell ref="I35:I36"/>
    <mergeCell ref="A9:A11"/>
    <mergeCell ref="B9:B11"/>
    <mergeCell ref="C9:C11"/>
    <mergeCell ref="A21:A22"/>
    <mergeCell ref="A23:A24"/>
    <mergeCell ref="R3:Y3"/>
    <mergeCell ref="N4:Q4"/>
    <mergeCell ref="J4:M4"/>
    <mergeCell ref="C23:C24"/>
    <mergeCell ref="B77:D77"/>
    <mergeCell ref="A73:C73"/>
    <mergeCell ref="B23:B24"/>
    <mergeCell ref="B21:B22"/>
    <mergeCell ref="C21:C2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6"/>
  <sheetViews>
    <sheetView zoomScale="70" zoomScaleNormal="70" zoomScalePageLayoutView="0" workbookViewId="0" topLeftCell="A1">
      <pane xSplit="8" ySplit="8" topLeftCell="I9" activePane="bottomRight" state="frozen"/>
      <selection pane="topLeft" activeCell="A60" sqref="A60:Z76"/>
      <selection pane="topRight" activeCell="A60" sqref="A60:Z76"/>
      <selection pane="bottomLeft" activeCell="A60" sqref="A60:Z76"/>
      <selection pane="bottomRight" activeCell="A60" sqref="A60:Z76"/>
    </sheetView>
  </sheetViews>
  <sheetFormatPr defaultColWidth="9.00390625" defaultRowHeight="12.75"/>
  <cols>
    <col min="1" max="1" width="7.00390625" style="15" customWidth="1"/>
    <col min="2" max="2" width="35.75390625" style="15" customWidth="1"/>
    <col min="3" max="3" width="11.125" style="15" customWidth="1"/>
    <col min="4" max="4" width="7.125" style="15" customWidth="1"/>
    <col min="5" max="5" width="0.12890625" style="15" hidden="1" customWidth="1"/>
    <col min="6" max="6" width="9.125" style="15" hidden="1" customWidth="1"/>
    <col min="7" max="7" width="17.625" style="33" customWidth="1"/>
    <col min="8" max="8" width="8.375" style="15" customWidth="1"/>
    <col min="9" max="9" width="12.25390625" style="15" customWidth="1"/>
    <col min="10" max="10" width="0.12890625" style="15" hidden="1" customWidth="1"/>
    <col min="11" max="11" width="17.00390625" style="15" customWidth="1"/>
    <col min="12" max="12" width="10.25390625" style="15" customWidth="1"/>
    <col min="13" max="13" width="11.875" style="15" customWidth="1"/>
    <col min="14" max="14" width="0.2421875" style="15" hidden="1" customWidth="1"/>
    <col min="15" max="15" width="22.75390625" style="15" customWidth="1"/>
    <col min="16" max="16" width="7.625" style="15" customWidth="1"/>
    <col min="17" max="17" width="12.375" style="15" customWidth="1"/>
    <col min="18" max="19" width="0.12890625" style="15" hidden="1" customWidth="1"/>
    <col min="20" max="20" width="13.25390625" style="15" customWidth="1"/>
    <col min="21" max="21" width="12.00390625" style="15" customWidth="1"/>
    <col min="22" max="22" width="12.875" style="15" customWidth="1"/>
    <col min="23" max="23" width="12.25390625" style="15" customWidth="1"/>
    <col min="24" max="24" width="15.00390625" style="15" customWidth="1"/>
    <col min="25" max="25" width="14.125" style="15" customWidth="1"/>
    <col min="26" max="26" width="8.75390625" style="0" customWidth="1"/>
  </cols>
  <sheetData>
    <row r="1" spans="7:13" ht="12.75">
      <c r="G1" s="31"/>
      <c r="H1" s="1"/>
      <c r="I1" s="1"/>
      <c r="J1" s="1"/>
      <c r="K1" s="1"/>
      <c r="L1" s="1"/>
      <c r="M1" s="1"/>
    </row>
    <row r="2" spans="1:25" ht="12.75">
      <c r="A2" s="251" t="s">
        <v>432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26" ht="31.5" customHeight="1">
      <c r="A3" s="277" t="s">
        <v>0</v>
      </c>
      <c r="B3" s="277"/>
      <c r="C3" s="277"/>
      <c r="D3" s="282" t="s">
        <v>1</v>
      </c>
      <c r="E3" s="277" t="s">
        <v>2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 t="s">
        <v>3</v>
      </c>
      <c r="S3" s="277"/>
      <c r="T3" s="277"/>
      <c r="U3" s="277"/>
      <c r="V3" s="277"/>
      <c r="W3" s="277"/>
      <c r="X3" s="277"/>
      <c r="Y3" s="277"/>
      <c r="Z3" s="277" t="s">
        <v>392</v>
      </c>
    </row>
    <row r="4" spans="1:26" ht="44.25" customHeight="1">
      <c r="A4" s="277"/>
      <c r="B4" s="277"/>
      <c r="C4" s="277"/>
      <c r="D4" s="282"/>
      <c r="E4" s="277"/>
      <c r="F4" s="277" t="s">
        <v>4</v>
      </c>
      <c r="G4" s="277"/>
      <c r="H4" s="277"/>
      <c r="I4" s="277"/>
      <c r="J4" s="302" t="s">
        <v>5</v>
      </c>
      <c r="K4" s="303"/>
      <c r="L4" s="303"/>
      <c r="M4" s="304"/>
      <c r="N4" s="277" t="s">
        <v>6</v>
      </c>
      <c r="O4" s="277"/>
      <c r="P4" s="277"/>
      <c r="Q4" s="277"/>
      <c r="R4" s="277"/>
      <c r="S4" s="277" t="s">
        <v>7</v>
      </c>
      <c r="T4" s="277"/>
      <c r="U4" s="277"/>
      <c r="V4" s="277" t="s">
        <v>326</v>
      </c>
      <c r="W4" s="277" t="s">
        <v>327</v>
      </c>
      <c r="X4" s="277" t="s">
        <v>8</v>
      </c>
      <c r="Y4" s="277"/>
      <c r="Z4" s="277"/>
    </row>
    <row r="5" spans="1:26" ht="102.75" customHeight="1">
      <c r="A5" s="277"/>
      <c r="B5" s="277"/>
      <c r="C5" s="277"/>
      <c r="D5" s="282"/>
      <c r="E5" s="277"/>
      <c r="F5" s="61"/>
      <c r="G5" s="61" t="s">
        <v>9</v>
      </c>
      <c r="H5" s="61" t="s">
        <v>10</v>
      </c>
      <c r="I5" s="61" t="s">
        <v>11</v>
      </c>
      <c r="J5" s="61"/>
      <c r="K5" s="61" t="s">
        <v>9</v>
      </c>
      <c r="L5" s="61" t="s">
        <v>10</v>
      </c>
      <c r="M5" s="61" t="s">
        <v>11</v>
      </c>
      <c r="N5" s="61"/>
      <c r="O5" s="61" t="s">
        <v>9</v>
      </c>
      <c r="P5" s="61" t="s">
        <v>10</v>
      </c>
      <c r="Q5" s="61" t="s">
        <v>11</v>
      </c>
      <c r="R5" s="277"/>
      <c r="S5" s="61"/>
      <c r="T5" s="61" t="s">
        <v>332</v>
      </c>
      <c r="U5" s="61" t="s">
        <v>325</v>
      </c>
      <c r="V5" s="277"/>
      <c r="W5" s="277"/>
      <c r="X5" s="61" t="s">
        <v>328</v>
      </c>
      <c r="Y5" s="61" t="s">
        <v>330</v>
      </c>
      <c r="Z5" s="277"/>
    </row>
    <row r="6" spans="1:26" ht="21.75" customHeight="1">
      <c r="A6" s="2" t="s">
        <v>12</v>
      </c>
      <c r="B6" s="2" t="s">
        <v>13</v>
      </c>
      <c r="C6" s="2" t="s">
        <v>14</v>
      </c>
      <c r="D6" s="3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" t="s">
        <v>22</v>
      </c>
      <c r="P6" s="2" t="s">
        <v>23</v>
      </c>
      <c r="Q6" s="2" t="s">
        <v>24</v>
      </c>
      <c r="R6" s="2"/>
      <c r="S6" s="2"/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28.5">
      <c r="A7" s="4" t="s">
        <v>32</v>
      </c>
      <c r="B7" s="107" t="s">
        <v>33</v>
      </c>
      <c r="C7" s="65" t="s">
        <v>34</v>
      </c>
      <c r="D7" s="151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52">
        <f aca="true" t="shared" si="0" ref="T7:Y7">SUM(T8,T55,T60,T63)</f>
        <v>2668.9559999999997</v>
      </c>
      <c r="U7" s="152">
        <f t="shared" si="0"/>
        <v>2339.81933</v>
      </c>
      <c r="V7" s="152">
        <f t="shared" si="0"/>
        <v>2900.243</v>
      </c>
      <c r="W7" s="152">
        <f t="shared" si="0"/>
        <v>3045.7273</v>
      </c>
      <c r="X7" s="152">
        <f t="shared" si="0"/>
        <v>3350.30003</v>
      </c>
      <c r="Y7" s="152">
        <f t="shared" si="0"/>
        <v>3685.330033</v>
      </c>
      <c r="Z7" s="112"/>
    </row>
    <row r="8" spans="1:26" ht="99.75">
      <c r="A8" s="66" t="s">
        <v>35</v>
      </c>
      <c r="B8" s="108" t="s">
        <v>36</v>
      </c>
      <c r="C8" s="64" t="s">
        <v>37</v>
      </c>
      <c r="D8" s="154"/>
      <c r="E8" s="130"/>
      <c r="F8" s="130"/>
      <c r="G8" s="155"/>
      <c r="H8" s="155"/>
      <c r="I8" s="155"/>
      <c r="J8" s="155"/>
      <c r="K8" s="155"/>
      <c r="L8" s="155"/>
      <c r="M8" s="155"/>
      <c r="N8" s="130"/>
      <c r="O8" s="130"/>
      <c r="P8" s="130"/>
      <c r="Q8" s="130"/>
      <c r="R8" s="130"/>
      <c r="S8" s="130"/>
      <c r="T8" s="152">
        <f aca="true" t="shared" si="1" ref="T8:Y8">SUM(T9:T54)</f>
        <v>2449.336</v>
      </c>
      <c r="U8" s="152">
        <f t="shared" si="1"/>
        <v>2120.19933</v>
      </c>
      <c r="V8" s="152">
        <f t="shared" si="1"/>
        <v>2656.9829999999997</v>
      </c>
      <c r="W8" s="152">
        <f t="shared" si="1"/>
        <v>2922.6813</v>
      </c>
      <c r="X8" s="152">
        <f t="shared" si="1"/>
        <v>3214.9494299999997</v>
      </c>
      <c r="Y8" s="152">
        <f t="shared" si="1"/>
        <v>3536.4443730000003</v>
      </c>
      <c r="Z8" s="112"/>
    </row>
    <row r="9" spans="1:26" ht="156.75">
      <c r="A9" s="290" t="s">
        <v>38</v>
      </c>
      <c r="B9" s="298" t="s">
        <v>39</v>
      </c>
      <c r="C9" s="294" t="s">
        <v>40</v>
      </c>
      <c r="D9" s="154" t="s">
        <v>220</v>
      </c>
      <c r="E9" s="130"/>
      <c r="F9" s="130"/>
      <c r="G9" s="181" t="s">
        <v>41</v>
      </c>
      <c r="H9" s="157" t="s">
        <v>42</v>
      </c>
      <c r="I9" s="182" t="s">
        <v>253</v>
      </c>
      <c r="J9" s="155"/>
      <c r="K9" s="183" t="s">
        <v>44</v>
      </c>
      <c r="L9" s="182" t="s">
        <v>45</v>
      </c>
      <c r="M9" s="182" t="s">
        <v>43</v>
      </c>
      <c r="N9" s="155"/>
      <c r="O9" s="155" t="s">
        <v>426</v>
      </c>
      <c r="P9" s="184" t="s">
        <v>373</v>
      </c>
      <c r="Q9" s="160" t="s">
        <v>389</v>
      </c>
      <c r="R9" s="130"/>
      <c r="S9" s="130"/>
      <c r="T9" s="152">
        <v>600.079</v>
      </c>
      <c r="U9" s="152">
        <v>575.2845</v>
      </c>
      <c r="V9" s="152">
        <v>620.283</v>
      </c>
      <c r="W9" s="152">
        <f aca="true" t="shared" si="2" ref="W9:Y10">V9*1.1</f>
        <v>682.3113000000001</v>
      </c>
      <c r="X9" s="152">
        <f t="shared" si="2"/>
        <v>750.5424300000002</v>
      </c>
      <c r="Y9" s="152">
        <f t="shared" si="2"/>
        <v>825.5966730000002</v>
      </c>
      <c r="Z9" s="112"/>
    </row>
    <row r="10" spans="1:26" ht="156.75">
      <c r="A10" s="297"/>
      <c r="B10" s="299"/>
      <c r="C10" s="295"/>
      <c r="D10" s="154" t="s">
        <v>318</v>
      </c>
      <c r="E10" s="130"/>
      <c r="F10" s="130"/>
      <c r="G10" s="181" t="s">
        <v>41</v>
      </c>
      <c r="H10" s="157" t="s">
        <v>42</v>
      </c>
      <c r="I10" s="182" t="s">
        <v>253</v>
      </c>
      <c r="J10" s="155"/>
      <c r="K10" s="183" t="s">
        <v>44</v>
      </c>
      <c r="L10" s="182" t="s">
        <v>45</v>
      </c>
      <c r="M10" s="182" t="s">
        <v>43</v>
      </c>
      <c r="N10" s="155"/>
      <c r="O10" s="155" t="s">
        <v>426</v>
      </c>
      <c r="P10" s="184" t="s">
        <v>373</v>
      </c>
      <c r="Q10" s="160" t="s">
        <v>389</v>
      </c>
      <c r="R10" s="130"/>
      <c r="S10" s="130"/>
      <c r="T10" s="152"/>
      <c r="U10" s="152"/>
      <c r="V10" s="152">
        <v>10</v>
      </c>
      <c r="W10" s="152">
        <f t="shared" si="2"/>
        <v>11</v>
      </c>
      <c r="X10" s="152">
        <f t="shared" si="2"/>
        <v>12.100000000000001</v>
      </c>
      <c r="Y10" s="152">
        <f t="shared" si="2"/>
        <v>13.310000000000002</v>
      </c>
      <c r="Z10" s="112"/>
    </row>
    <row r="11" spans="1:26" ht="156.75">
      <c r="A11" s="291"/>
      <c r="B11" s="300"/>
      <c r="C11" s="296"/>
      <c r="D11" s="154" t="s">
        <v>281</v>
      </c>
      <c r="E11" s="130"/>
      <c r="F11" s="130"/>
      <c r="G11" s="181" t="s">
        <v>41</v>
      </c>
      <c r="H11" s="157" t="s">
        <v>42</v>
      </c>
      <c r="I11" s="182" t="s">
        <v>253</v>
      </c>
      <c r="J11" s="155"/>
      <c r="K11" s="183" t="s">
        <v>44</v>
      </c>
      <c r="L11" s="182" t="s">
        <v>45</v>
      </c>
      <c r="M11" s="182" t="s">
        <v>43</v>
      </c>
      <c r="N11" s="155"/>
      <c r="O11" s="155" t="s">
        <v>426</v>
      </c>
      <c r="P11" s="184" t="s">
        <v>373</v>
      </c>
      <c r="Q11" s="160" t="s">
        <v>389</v>
      </c>
      <c r="R11" s="130"/>
      <c r="S11" s="130"/>
      <c r="T11" s="152">
        <v>15</v>
      </c>
      <c r="U11" s="152"/>
      <c r="V11" s="152"/>
      <c r="W11" s="152"/>
      <c r="X11" s="152"/>
      <c r="Y11" s="152"/>
      <c r="Z11" s="112"/>
    </row>
    <row r="12" spans="1:26" ht="28.5">
      <c r="A12" s="4" t="s">
        <v>46</v>
      </c>
      <c r="B12" s="108" t="s">
        <v>47</v>
      </c>
      <c r="C12" s="64" t="s">
        <v>48</v>
      </c>
      <c r="D12" s="154"/>
      <c r="E12" s="130"/>
      <c r="F12" s="130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30"/>
      <c r="S12" s="130"/>
      <c r="T12" s="152"/>
      <c r="U12" s="152"/>
      <c r="V12" s="152"/>
      <c r="W12" s="152"/>
      <c r="X12" s="152"/>
      <c r="Y12" s="152"/>
      <c r="Z12" s="112"/>
    </row>
    <row r="13" spans="1:26" ht="256.5">
      <c r="A13" s="4" t="s">
        <v>49</v>
      </c>
      <c r="B13" s="108" t="s">
        <v>393</v>
      </c>
      <c r="C13" s="64" t="s">
        <v>50</v>
      </c>
      <c r="D13" s="154"/>
      <c r="E13" s="130"/>
      <c r="F13" s="130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30"/>
      <c r="S13" s="130"/>
      <c r="T13" s="152"/>
      <c r="U13" s="152"/>
      <c r="V13" s="152"/>
      <c r="W13" s="152"/>
      <c r="X13" s="152"/>
      <c r="Y13" s="152"/>
      <c r="Z13" s="112"/>
    </row>
    <row r="14" spans="1:26" ht="213.75">
      <c r="A14" s="4" t="s">
        <v>51</v>
      </c>
      <c r="B14" s="108" t="s">
        <v>394</v>
      </c>
      <c r="C14" s="64" t="s">
        <v>52</v>
      </c>
      <c r="D14" s="154" t="s">
        <v>226</v>
      </c>
      <c r="E14" s="155"/>
      <c r="F14" s="155"/>
      <c r="G14" s="185" t="s">
        <v>41</v>
      </c>
      <c r="H14" s="162" t="s">
        <v>284</v>
      </c>
      <c r="I14" s="186" t="s">
        <v>253</v>
      </c>
      <c r="J14" s="155"/>
      <c r="K14" s="187" t="s">
        <v>44</v>
      </c>
      <c r="L14" s="186" t="s">
        <v>283</v>
      </c>
      <c r="M14" s="186" t="s">
        <v>43</v>
      </c>
      <c r="N14" s="155"/>
      <c r="O14" s="155" t="s">
        <v>426</v>
      </c>
      <c r="P14" s="155" t="s">
        <v>384</v>
      </c>
      <c r="Q14" s="160" t="s">
        <v>389</v>
      </c>
      <c r="R14" s="130"/>
      <c r="S14" s="130"/>
      <c r="T14" s="152">
        <v>34.16</v>
      </c>
      <c r="U14" s="152">
        <v>34.16</v>
      </c>
      <c r="V14" s="152"/>
      <c r="W14" s="152"/>
      <c r="X14" s="152"/>
      <c r="Y14" s="152"/>
      <c r="Z14" s="112"/>
    </row>
    <row r="15" spans="1:26" ht="142.5">
      <c r="A15" s="4" t="s">
        <v>53</v>
      </c>
      <c r="B15" s="108" t="s">
        <v>54</v>
      </c>
      <c r="C15" s="64" t="s">
        <v>55</v>
      </c>
      <c r="D15" s="154"/>
      <c r="E15" s="130"/>
      <c r="F15" s="130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30"/>
      <c r="S15" s="130"/>
      <c r="T15" s="152"/>
      <c r="U15" s="152"/>
      <c r="V15" s="152"/>
      <c r="W15" s="152"/>
      <c r="X15" s="152"/>
      <c r="Y15" s="152"/>
      <c r="Z15" s="112"/>
    </row>
    <row r="16" spans="1:26" ht="99.75">
      <c r="A16" s="4" t="s">
        <v>56</v>
      </c>
      <c r="B16" s="108" t="s">
        <v>57</v>
      </c>
      <c r="C16" s="64" t="s">
        <v>58</v>
      </c>
      <c r="D16" s="154"/>
      <c r="E16" s="130"/>
      <c r="F16" s="130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30"/>
      <c r="S16" s="130"/>
      <c r="T16" s="152"/>
      <c r="U16" s="152"/>
      <c r="V16" s="152"/>
      <c r="W16" s="152"/>
      <c r="X16" s="152"/>
      <c r="Y16" s="152"/>
      <c r="Z16" s="112"/>
    </row>
    <row r="17" spans="1:26" ht="128.25">
      <c r="A17" s="4" t="s">
        <v>59</v>
      </c>
      <c r="B17" s="108" t="s">
        <v>60</v>
      </c>
      <c r="C17" s="64" t="s">
        <v>61</v>
      </c>
      <c r="D17" s="154"/>
      <c r="E17" s="130"/>
      <c r="F17" s="130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30"/>
      <c r="S17" s="130"/>
      <c r="T17" s="152"/>
      <c r="U17" s="152"/>
      <c r="V17" s="152"/>
      <c r="W17" s="152"/>
      <c r="X17" s="152"/>
      <c r="Y17" s="152"/>
      <c r="Z17" s="112"/>
    </row>
    <row r="18" spans="1:26" ht="57">
      <c r="A18" s="4" t="s">
        <v>62</v>
      </c>
      <c r="B18" s="108" t="s">
        <v>63</v>
      </c>
      <c r="C18" s="64" t="s">
        <v>64</v>
      </c>
      <c r="D18" s="154"/>
      <c r="E18" s="130"/>
      <c r="F18" s="130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30"/>
      <c r="S18" s="130"/>
      <c r="T18" s="152"/>
      <c r="U18" s="152"/>
      <c r="V18" s="152"/>
      <c r="W18" s="152"/>
      <c r="X18" s="152"/>
      <c r="Y18" s="152"/>
      <c r="Z18" s="112"/>
    </row>
    <row r="19" spans="1:26" ht="42.75">
      <c r="A19" s="4" t="s">
        <v>65</v>
      </c>
      <c r="B19" s="108" t="s">
        <v>66</v>
      </c>
      <c r="C19" s="64" t="s">
        <v>67</v>
      </c>
      <c r="D19" s="154"/>
      <c r="E19" s="130"/>
      <c r="F19" s="130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30"/>
      <c r="S19" s="130"/>
      <c r="T19" s="152"/>
      <c r="U19" s="152"/>
      <c r="V19" s="152"/>
      <c r="W19" s="152"/>
      <c r="X19" s="152"/>
      <c r="Y19" s="152"/>
      <c r="Z19" s="112"/>
    </row>
    <row r="20" spans="1:26" ht="57">
      <c r="A20" s="4" t="s">
        <v>68</v>
      </c>
      <c r="B20" s="108" t="s">
        <v>69</v>
      </c>
      <c r="C20" s="64" t="s">
        <v>70</v>
      </c>
      <c r="D20" s="154"/>
      <c r="E20" s="130"/>
      <c r="F20" s="130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30"/>
      <c r="S20" s="130"/>
      <c r="T20" s="152"/>
      <c r="U20" s="152"/>
      <c r="V20" s="152"/>
      <c r="W20" s="152"/>
      <c r="X20" s="152"/>
      <c r="Y20" s="152"/>
      <c r="Z20" s="112"/>
    </row>
    <row r="21" spans="1:26" ht="156.75">
      <c r="A21" s="290" t="s">
        <v>71</v>
      </c>
      <c r="B21" s="292" t="s">
        <v>72</v>
      </c>
      <c r="C21" s="294" t="s">
        <v>73</v>
      </c>
      <c r="D21" s="154" t="s">
        <v>287</v>
      </c>
      <c r="E21" s="130"/>
      <c r="F21" s="130"/>
      <c r="G21" s="185" t="s">
        <v>41</v>
      </c>
      <c r="H21" s="162" t="s">
        <v>75</v>
      </c>
      <c r="I21" s="186" t="s">
        <v>76</v>
      </c>
      <c r="J21" s="155"/>
      <c r="K21" s="187" t="s">
        <v>44</v>
      </c>
      <c r="L21" s="186" t="s">
        <v>77</v>
      </c>
      <c r="M21" s="186" t="s">
        <v>43</v>
      </c>
      <c r="N21" s="155"/>
      <c r="O21" s="155" t="s">
        <v>426</v>
      </c>
      <c r="P21" s="162" t="s">
        <v>371</v>
      </c>
      <c r="Q21" s="160" t="s">
        <v>255</v>
      </c>
      <c r="R21" s="130"/>
      <c r="S21" s="130"/>
      <c r="T21" s="152">
        <v>54</v>
      </c>
      <c r="U21" s="152">
        <v>50.85435</v>
      </c>
      <c r="V21" s="152">
        <v>140</v>
      </c>
      <c r="W21" s="152">
        <f>V21*1.1</f>
        <v>154</v>
      </c>
      <c r="X21" s="152">
        <f>W21*1.1</f>
        <v>169.4</v>
      </c>
      <c r="Y21" s="152">
        <f>X21*1.1</f>
        <v>186.34000000000003</v>
      </c>
      <c r="Z21" s="112"/>
    </row>
    <row r="22" spans="1:26" ht="85.5">
      <c r="A22" s="291"/>
      <c r="B22" s="293"/>
      <c r="C22" s="296"/>
      <c r="D22" s="154" t="s">
        <v>278</v>
      </c>
      <c r="E22" s="130"/>
      <c r="F22" s="130"/>
      <c r="G22" s="185"/>
      <c r="H22" s="162"/>
      <c r="I22" s="186"/>
      <c r="J22" s="155"/>
      <c r="K22" s="187"/>
      <c r="L22" s="186"/>
      <c r="M22" s="186"/>
      <c r="N22" s="155"/>
      <c r="O22" s="155" t="s">
        <v>426</v>
      </c>
      <c r="P22" s="162" t="s">
        <v>370</v>
      </c>
      <c r="Q22" s="160" t="s">
        <v>389</v>
      </c>
      <c r="R22" s="130"/>
      <c r="S22" s="130"/>
      <c r="T22" s="152">
        <v>65.7</v>
      </c>
      <c r="U22" s="152">
        <v>65.62688</v>
      </c>
      <c r="V22" s="152"/>
      <c r="W22" s="152"/>
      <c r="X22" s="152"/>
      <c r="Y22" s="152"/>
      <c r="Z22" s="112"/>
    </row>
    <row r="23" spans="1:26" ht="57">
      <c r="A23" s="290" t="s">
        <v>78</v>
      </c>
      <c r="B23" s="292" t="s">
        <v>407</v>
      </c>
      <c r="C23" s="294" t="s">
        <v>79</v>
      </c>
      <c r="D23" s="154" t="s">
        <v>314</v>
      </c>
      <c r="E23" s="130"/>
      <c r="F23" s="130"/>
      <c r="G23" s="185"/>
      <c r="H23" s="162"/>
      <c r="I23" s="186"/>
      <c r="J23" s="155"/>
      <c r="K23" s="187"/>
      <c r="L23" s="186"/>
      <c r="M23" s="186"/>
      <c r="N23" s="155"/>
      <c r="O23" s="188"/>
      <c r="P23" s="162" t="s">
        <v>372</v>
      </c>
      <c r="Q23" s="163"/>
      <c r="R23" s="189"/>
      <c r="S23" s="130"/>
      <c r="T23" s="152"/>
      <c r="U23" s="152"/>
      <c r="V23" s="152"/>
      <c r="W23" s="152"/>
      <c r="X23" s="152"/>
      <c r="Y23" s="152"/>
      <c r="Z23" s="112"/>
    </row>
    <row r="24" spans="1:26" ht="156.75">
      <c r="A24" s="291"/>
      <c r="B24" s="293"/>
      <c r="C24" s="296"/>
      <c r="D24" s="154" t="s">
        <v>365</v>
      </c>
      <c r="E24" s="130"/>
      <c r="F24" s="130"/>
      <c r="G24" s="185" t="s">
        <v>41</v>
      </c>
      <c r="H24" s="162" t="s">
        <v>80</v>
      </c>
      <c r="I24" s="186" t="s">
        <v>76</v>
      </c>
      <c r="J24" s="155"/>
      <c r="K24" s="187" t="s">
        <v>44</v>
      </c>
      <c r="L24" s="186" t="s">
        <v>81</v>
      </c>
      <c r="M24" s="186" t="s">
        <v>43</v>
      </c>
      <c r="N24" s="155"/>
      <c r="O24" s="155" t="s">
        <v>426</v>
      </c>
      <c r="P24" s="162" t="s">
        <v>372</v>
      </c>
      <c r="Q24" s="160" t="s">
        <v>389</v>
      </c>
      <c r="R24" s="189"/>
      <c r="S24" s="130"/>
      <c r="T24" s="132">
        <v>331.4</v>
      </c>
      <c r="U24" s="152">
        <v>329.4</v>
      </c>
      <c r="V24" s="132">
        <v>332.4</v>
      </c>
      <c r="W24" s="152">
        <f>V24*1.1</f>
        <v>365.64</v>
      </c>
      <c r="X24" s="152">
        <f>W24*1.1</f>
        <v>402.204</v>
      </c>
      <c r="Y24" s="152">
        <f>X24*1.1</f>
        <v>442.42440000000005</v>
      </c>
      <c r="Z24" s="112"/>
    </row>
    <row r="25" spans="1:26" ht="156.75">
      <c r="A25" s="4" t="s">
        <v>82</v>
      </c>
      <c r="B25" s="108" t="s">
        <v>395</v>
      </c>
      <c r="C25" s="64" t="s">
        <v>83</v>
      </c>
      <c r="D25" s="154" t="s">
        <v>84</v>
      </c>
      <c r="E25" s="130"/>
      <c r="F25" s="130"/>
      <c r="G25" s="185" t="s">
        <v>41</v>
      </c>
      <c r="H25" s="162" t="s">
        <v>85</v>
      </c>
      <c r="I25" s="186" t="s">
        <v>76</v>
      </c>
      <c r="J25" s="155"/>
      <c r="K25" s="187" t="s">
        <v>44</v>
      </c>
      <c r="L25" s="186" t="s">
        <v>86</v>
      </c>
      <c r="M25" s="186" t="s">
        <v>43</v>
      </c>
      <c r="N25" s="155"/>
      <c r="O25" s="155" t="s">
        <v>426</v>
      </c>
      <c r="P25" s="162" t="s">
        <v>374</v>
      </c>
      <c r="Q25" s="160" t="s">
        <v>389</v>
      </c>
      <c r="R25" s="130"/>
      <c r="S25" s="130"/>
      <c r="T25" s="211"/>
      <c r="U25" s="152"/>
      <c r="V25" s="211"/>
      <c r="W25" s="211"/>
      <c r="X25" s="211"/>
      <c r="Y25" s="211"/>
      <c r="Z25" s="112"/>
    </row>
    <row r="26" spans="1:26" ht="71.25">
      <c r="A26" s="4" t="s">
        <v>87</v>
      </c>
      <c r="B26" s="108" t="s">
        <v>88</v>
      </c>
      <c r="C26" s="64" t="s">
        <v>89</v>
      </c>
      <c r="D26" s="154"/>
      <c r="E26" s="130"/>
      <c r="F26" s="130"/>
      <c r="G26" s="155"/>
      <c r="H26" s="155"/>
      <c r="I26" s="155"/>
      <c r="J26" s="155"/>
      <c r="K26" s="155"/>
      <c r="L26" s="155"/>
      <c r="M26" s="155"/>
      <c r="N26" s="155"/>
      <c r="O26" s="155"/>
      <c r="P26" s="162"/>
      <c r="Q26" s="155"/>
      <c r="R26" s="130"/>
      <c r="S26" s="130"/>
      <c r="T26" s="152"/>
      <c r="U26" s="152"/>
      <c r="V26" s="152"/>
      <c r="W26" s="152"/>
      <c r="X26" s="152"/>
      <c r="Y26" s="152"/>
      <c r="Z26" s="112"/>
    </row>
    <row r="27" spans="1:26" ht="99.75">
      <c r="A27" s="4" t="s">
        <v>90</v>
      </c>
      <c r="B27" s="108" t="s">
        <v>91</v>
      </c>
      <c r="C27" s="64" t="s">
        <v>92</v>
      </c>
      <c r="D27" s="154"/>
      <c r="E27" s="130"/>
      <c r="F27" s="130"/>
      <c r="G27" s="155"/>
      <c r="H27" s="155"/>
      <c r="I27" s="155"/>
      <c r="J27" s="155"/>
      <c r="K27" s="155"/>
      <c r="L27" s="155"/>
      <c r="M27" s="155"/>
      <c r="N27" s="155"/>
      <c r="O27" s="155"/>
      <c r="P27" s="162"/>
      <c r="Q27" s="155"/>
      <c r="R27" s="130"/>
      <c r="S27" s="130"/>
      <c r="T27" s="152"/>
      <c r="U27" s="152"/>
      <c r="V27" s="152"/>
      <c r="W27" s="152"/>
      <c r="X27" s="152"/>
      <c r="Y27" s="152"/>
      <c r="Z27" s="112"/>
    </row>
    <row r="28" spans="1:26" ht="85.5">
      <c r="A28" s="4" t="s">
        <v>93</v>
      </c>
      <c r="B28" s="108" t="s">
        <v>94</v>
      </c>
      <c r="C28" s="64" t="s">
        <v>95</v>
      </c>
      <c r="D28" s="154"/>
      <c r="E28" s="130"/>
      <c r="F28" s="130"/>
      <c r="G28" s="155"/>
      <c r="H28" s="155"/>
      <c r="I28" s="155"/>
      <c r="J28" s="155"/>
      <c r="K28" s="155"/>
      <c r="L28" s="155"/>
      <c r="M28" s="155"/>
      <c r="N28" s="155"/>
      <c r="O28" s="155" t="s">
        <v>426</v>
      </c>
      <c r="P28" s="162" t="s">
        <v>375</v>
      </c>
      <c r="Q28" s="160" t="s">
        <v>389</v>
      </c>
      <c r="R28" s="130"/>
      <c r="S28" s="130"/>
      <c r="T28" s="152"/>
      <c r="U28" s="152"/>
      <c r="V28" s="152"/>
      <c r="W28" s="152"/>
      <c r="X28" s="152"/>
      <c r="Y28" s="152"/>
      <c r="Z28" s="112"/>
    </row>
    <row r="29" spans="1:26" ht="199.5">
      <c r="A29" s="4" t="s">
        <v>96</v>
      </c>
      <c r="B29" s="108" t="s">
        <v>97</v>
      </c>
      <c r="C29" s="64" t="s">
        <v>98</v>
      </c>
      <c r="D29" s="154" t="s">
        <v>99</v>
      </c>
      <c r="E29" s="130"/>
      <c r="F29" s="130"/>
      <c r="G29" s="185" t="s">
        <v>100</v>
      </c>
      <c r="H29" s="162" t="s">
        <v>101</v>
      </c>
      <c r="I29" s="186" t="s">
        <v>76</v>
      </c>
      <c r="J29" s="155"/>
      <c r="K29" s="187" t="s">
        <v>102</v>
      </c>
      <c r="L29" s="186" t="s">
        <v>103</v>
      </c>
      <c r="M29" s="186" t="s">
        <v>104</v>
      </c>
      <c r="N29" s="155"/>
      <c r="O29" s="155" t="s">
        <v>426</v>
      </c>
      <c r="P29" s="162" t="s">
        <v>376</v>
      </c>
      <c r="Q29" s="160" t="s">
        <v>389</v>
      </c>
      <c r="R29" s="130"/>
      <c r="S29" s="130"/>
      <c r="T29" s="152">
        <v>98.4</v>
      </c>
      <c r="U29" s="152">
        <v>49.2</v>
      </c>
      <c r="V29" s="152">
        <v>21.8</v>
      </c>
      <c r="W29" s="152">
        <f>V29*1.1</f>
        <v>23.980000000000004</v>
      </c>
      <c r="X29" s="152">
        <f>W29*1.1</f>
        <v>26.378000000000007</v>
      </c>
      <c r="Y29" s="152">
        <f>X29*1.1</f>
        <v>29.01580000000001</v>
      </c>
      <c r="Z29" s="112"/>
    </row>
    <row r="30" spans="1:26" ht="71.25">
      <c r="A30" s="4" t="s">
        <v>105</v>
      </c>
      <c r="B30" s="108" t="s">
        <v>106</v>
      </c>
      <c r="C30" s="64" t="s">
        <v>107</v>
      </c>
      <c r="D30" s="154"/>
      <c r="E30" s="130"/>
      <c r="F30" s="130"/>
      <c r="G30" s="185"/>
      <c r="H30" s="162"/>
      <c r="I30" s="186"/>
      <c r="J30" s="155"/>
      <c r="K30" s="187"/>
      <c r="L30" s="186"/>
      <c r="M30" s="186"/>
      <c r="N30" s="155"/>
      <c r="O30" s="155"/>
      <c r="P30" s="155"/>
      <c r="Q30" s="155"/>
      <c r="R30" s="130"/>
      <c r="S30" s="130"/>
      <c r="T30" s="152"/>
      <c r="U30" s="152"/>
      <c r="V30" s="152"/>
      <c r="W30" s="152"/>
      <c r="X30" s="152"/>
      <c r="Y30" s="152"/>
      <c r="Z30" s="112"/>
    </row>
    <row r="31" spans="1:26" ht="185.25">
      <c r="A31" s="4" t="s">
        <v>108</v>
      </c>
      <c r="B31" s="108" t="s">
        <v>109</v>
      </c>
      <c r="C31" s="64" t="s">
        <v>110</v>
      </c>
      <c r="D31" s="154" t="s">
        <v>111</v>
      </c>
      <c r="E31" s="130"/>
      <c r="F31" s="130"/>
      <c r="G31" s="185" t="s">
        <v>41</v>
      </c>
      <c r="H31" s="162" t="s">
        <v>112</v>
      </c>
      <c r="I31" s="186" t="s">
        <v>76</v>
      </c>
      <c r="J31" s="155"/>
      <c r="K31" s="187" t="s">
        <v>113</v>
      </c>
      <c r="L31" s="186" t="s">
        <v>114</v>
      </c>
      <c r="M31" s="186" t="s">
        <v>115</v>
      </c>
      <c r="N31" s="155"/>
      <c r="O31" s="155" t="s">
        <v>426</v>
      </c>
      <c r="P31" s="162" t="s">
        <v>377</v>
      </c>
      <c r="Q31" s="160" t="s">
        <v>389</v>
      </c>
      <c r="R31" s="130"/>
      <c r="S31" s="130"/>
      <c r="T31" s="152">
        <v>261.1</v>
      </c>
      <c r="U31" s="152">
        <v>240.69271</v>
      </c>
      <c r="V31" s="152">
        <v>247.3</v>
      </c>
      <c r="W31" s="152">
        <f aca="true" t="shared" si="3" ref="W31:Y32">V31*1.1</f>
        <v>272.03000000000003</v>
      </c>
      <c r="X31" s="152">
        <f t="shared" si="3"/>
        <v>299.23300000000006</v>
      </c>
      <c r="Y31" s="152">
        <f t="shared" si="3"/>
        <v>329.1563000000001</v>
      </c>
      <c r="Z31" s="112"/>
    </row>
    <row r="32" spans="1:26" ht="156.75">
      <c r="A32" s="4" t="s">
        <v>116</v>
      </c>
      <c r="B32" s="108" t="s">
        <v>117</v>
      </c>
      <c r="C32" s="64" t="s">
        <v>118</v>
      </c>
      <c r="D32" s="154" t="s">
        <v>111</v>
      </c>
      <c r="E32" s="130"/>
      <c r="F32" s="130"/>
      <c r="G32" s="185" t="s">
        <v>41</v>
      </c>
      <c r="H32" s="162" t="s">
        <v>119</v>
      </c>
      <c r="I32" s="186" t="s">
        <v>76</v>
      </c>
      <c r="J32" s="155"/>
      <c r="K32" s="187" t="s">
        <v>44</v>
      </c>
      <c r="L32" s="186" t="s">
        <v>120</v>
      </c>
      <c r="M32" s="186" t="s">
        <v>43</v>
      </c>
      <c r="N32" s="155"/>
      <c r="O32" s="155" t="s">
        <v>426</v>
      </c>
      <c r="P32" s="162" t="s">
        <v>378</v>
      </c>
      <c r="Q32" s="160" t="s">
        <v>389</v>
      </c>
      <c r="R32" s="130"/>
      <c r="S32" s="130"/>
      <c r="T32" s="152">
        <v>529.497</v>
      </c>
      <c r="U32" s="152">
        <v>477.34168</v>
      </c>
      <c r="V32" s="152">
        <v>1049.3</v>
      </c>
      <c r="W32" s="152">
        <f t="shared" si="3"/>
        <v>1154.23</v>
      </c>
      <c r="X32" s="152">
        <f t="shared" si="3"/>
        <v>1269.653</v>
      </c>
      <c r="Y32" s="152">
        <f t="shared" si="3"/>
        <v>1396.6183</v>
      </c>
      <c r="Z32" s="112"/>
    </row>
    <row r="33" spans="1:26" ht="171">
      <c r="A33" s="4" t="s">
        <v>121</v>
      </c>
      <c r="B33" s="108" t="s">
        <v>396</v>
      </c>
      <c r="C33" s="64" t="s">
        <v>122</v>
      </c>
      <c r="D33" s="154" t="s">
        <v>111</v>
      </c>
      <c r="E33" s="130"/>
      <c r="F33" s="130"/>
      <c r="G33" s="185" t="s">
        <v>41</v>
      </c>
      <c r="H33" s="162" t="s">
        <v>123</v>
      </c>
      <c r="I33" s="186" t="s">
        <v>76</v>
      </c>
      <c r="J33" s="155"/>
      <c r="K33" s="187" t="s">
        <v>44</v>
      </c>
      <c r="L33" s="186" t="s">
        <v>124</v>
      </c>
      <c r="M33" s="186" t="s">
        <v>43</v>
      </c>
      <c r="N33" s="155"/>
      <c r="O33" s="155" t="s">
        <v>426</v>
      </c>
      <c r="P33" s="162" t="s">
        <v>379</v>
      </c>
      <c r="Q33" s="160" t="s">
        <v>389</v>
      </c>
      <c r="R33" s="130"/>
      <c r="S33" s="130"/>
      <c r="T33" s="152"/>
      <c r="U33" s="152"/>
      <c r="V33" s="152"/>
      <c r="W33" s="152"/>
      <c r="X33" s="152"/>
      <c r="Y33" s="152"/>
      <c r="Z33" s="112"/>
    </row>
    <row r="34" spans="1:26" ht="114">
      <c r="A34" s="4" t="s">
        <v>125</v>
      </c>
      <c r="B34" s="108" t="s">
        <v>126</v>
      </c>
      <c r="C34" s="64" t="s">
        <v>127</v>
      </c>
      <c r="D34" s="154" t="s">
        <v>111</v>
      </c>
      <c r="E34" s="130"/>
      <c r="F34" s="130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60"/>
      <c r="R34" s="130"/>
      <c r="S34" s="130"/>
      <c r="T34" s="152"/>
      <c r="U34" s="152"/>
      <c r="V34" s="152"/>
      <c r="W34" s="152"/>
      <c r="X34" s="152"/>
      <c r="Y34" s="152"/>
      <c r="Z34" s="112"/>
    </row>
    <row r="35" spans="1:26" ht="114">
      <c r="A35" s="60" t="s">
        <v>128</v>
      </c>
      <c r="B35" s="109" t="s">
        <v>129</v>
      </c>
      <c r="C35" s="63" t="s">
        <v>130</v>
      </c>
      <c r="D35" s="154" t="s">
        <v>320</v>
      </c>
      <c r="E35" s="130"/>
      <c r="F35" s="130"/>
      <c r="G35" s="266" t="s">
        <v>41</v>
      </c>
      <c r="H35" s="247" t="s">
        <v>131</v>
      </c>
      <c r="I35" s="253" t="s">
        <v>76</v>
      </c>
      <c r="J35" s="155"/>
      <c r="K35" s="187" t="s">
        <v>44</v>
      </c>
      <c r="L35" s="186" t="s">
        <v>124</v>
      </c>
      <c r="M35" s="186" t="s">
        <v>43</v>
      </c>
      <c r="N35" s="155"/>
      <c r="O35" s="155" t="s">
        <v>426</v>
      </c>
      <c r="P35" s="162" t="s">
        <v>380</v>
      </c>
      <c r="Q35" s="160" t="s">
        <v>389</v>
      </c>
      <c r="R35" s="130"/>
      <c r="S35" s="130"/>
      <c r="T35" s="152">
        <v>8.9</v>
      </c>
      <c r="U35" s="152">
        <v>8.9</v>
      </c>
      <c r="V35" s="152">
        <v>8.9</v>
      </c>
      <c r="W35" s="152">
        <f>V35*1.1</f>
        <v>9.790000000000001</v>
      </c>
      <c r="X35" s="152">
        <f>W35*1.1</f>
        <v>10.769000000000002</v>
      </c>
      <c r="Y35" s="152">
        <f>X35*1.1</f>
        <v>11.845900000000004</v>
      </c>
      <c r="Z35" s="112"/>
    </row>
    <row r="36" spans="1:26" ht="85.5">
      <c r="A36" s="4" t="s">
        <v>132</v>
      </c>
      <c r="B36" s="108" t="s">
        <v>133</v>
      </c>
      <c r="C36" s="64" t="s">
        <v>134</v>
      </c>
      <c r="D36" s="154"/>
      <c r="E36" s="130"/>
      <c r="F36" s="130"/>
      <c r="G36" s="266"/>
      <c r="H36" s="247"/>
      <c r="I36" s="253"/>
      <c r="J36" s="155"/>
      <c r="K36" s="187" t="s">
        <v>135</v>
      </c>
      <c r="L36" s="186" t="s">
        <v>136</v>
      </c>
      <c r="M36" s="186" t="s">
        <v>137</v>
      </c>
      <c r="N36" s="155"/>
      <c r="O36" s="155" t="s">
        <v>426</v>
      </c>
      <c r="P36" s="155"/>
      <c r="Q36" s="160" t="s">
        <v>255</v>
      </c>
      <c r="R36" s="130"/>
      <c r="S36" s="130"/>
      <c r="T36" s="152"/>
      <c r="U36" s="152"/>
      <c r="V36" s="152"/>
      <c r="W36" s="152"/>
      <c r="X36" s="152"/>
      <c r="Y36" s="152"/>
      <c r="Z36" s="112"/>
    </row>
    <row r="37" spans="1:26" ht="85.5">
      <c r="A37" s="4" t="s">
        <v>138</v>
      </c>
      <c r="B37" s="108" t="s">
        <v>139</v>
      </c>
      <c r="C37" s="64" t="s">
        <v>140</v>
      </c>
      <c r="D37" s="154"/>
      <c r="E37" s="130"/>
      <c r="F37" s="130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30"/>
      <c r="S37" s="130"/>
      <c r="T37" s="152"/>
      <c r="U37" s="152"/>
      <c r="V37" s="152"/>
      <c r="W37" s="152"/>
      <c r="X37" s="152"/>
      <c r="Y37" s="152"/>
      <c r="Z37" s="112"/>
    </row>
    <row r="38" spans="1:26" ht="28.5">
      <c r="A38" s="4" t="s">
        <v>141</v>
      </c>
      <c r="B38" s="108" t="s">
        <v>142</v>
      </c>
      <c r="C38" s="64" t="s">
        <v>143</v>
      </c>
      <c r="D38" s="154"/>
      <c r="E38" s="130"/>
      <c r="F38" s="130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30"/>
      <c r="S38" s="130"/>
      <c r="T38" s="152"/>
      <c r="U38" s="152"/>
      <c r="V38" s="152"/>
      <c r="W38" s="152"/>
      <c r="X38" s="152"/>
      <c r="Y38" s="152"/>
      <c r="Z38" s="112"/>
    </row>
    <row r="39" spans="1:26" ht="28.5">
      <c r="A39" s="4" t="s">
        <v>144</v>
      </c>
      <c r="B39" s="108" t="s">
        <v>145</v>
      </c>
      <c r="C39" s="64" t="s">
        <v>146</v>
      </c>
      <c r="D39" s="154"/>
      <c r="E39" s="130"/>
      <c r="F39" s="130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30"/>
      <c r="S39" s="130"/>
      <c r="T39" s="152"/>
      <c r="U39" s="152"/>
      <c r="V39" s="152"/>
      <c r="W39" s="152"/>
      <c r="X39" s="152"/>
      <c r="Y39" s="152"/>
      <c r="Z39" s="112"/>
    </row>
    <row r="40" spans="1:26" ht="156.75">
      <c r="A40" s="4" t="s">
        <v>147</v>
      </c>
      <c r="B40" s="108" t="s">
        <v>148</v>
      </c>
      <c r="C40" s="64" t="s">
        <v>149</v>
      </c>
      <c r="D40" s="154" t="s">
        <v>150</v>
      </c>
      <c r="E40" s="130"/>
      <c r="F40" s="130"/>
      <c r="G40" s="185" t="s">
        <v>41</v>
      </c>
      <c r="H40" s="162" t="s">
        <v>151</v>
      </c>
      <c r="I40" s="186" t="s">
        <v>76</v>
      </c>
      <c r="J40" s="155"/>
      <c r="K40" s="187" t="s">
        <v>44</v>
      </c>
      <c r="L40" s="186" t="s">
        <v>152</v>
      </c>
      <c r="M40" s="186" t="s">
        <v>43</v>
      </c>
      <c r="N40" s="155"/>
      <c r="O40" s="155" t="s">
        <v>426</v>
      </c>
      <c r="P40" s="162" t="s">
        <v>381</v>
      </c>
      <c r="Q40" s="160" t="s">
        <v>389</v>
      </c>
      <c r="R40" s="130"/>
      <c r="S40" s="130"/>
      <c r="T40" s="152">
        <v>174.3</v>
      </c>
      <c r="U40" s="152">
        <v>117.3253</v>
      </c>
      <c r="V40" s="152">
        <v>57</v>
      </c>
      <c r="W40" s="152">
        <f aca="true" t="shared" si="4" ref="W40:X42">V40*1.1</f>
        <v>62.7</v>
      </c>
      <c r="X40" s="152">
        <f t="shared" si="4"/>
        <v>68.97000000000001</v>
      </c>
      <c r="Y40" s="152">
        <f>X40*1.1</f>
        <v>75.86700000000002</v>
      </c>
      <c r="Z40" s="112"/>
    </row>
    <row r="41" spans="1:26" ht="356.25">
      <c r="A41" s="4" t="s">
        <v>153</v>
      </c>
      <c r="B41" s="108" t="s">
        <v>397</v>
      </c>
      <c r="C41" s="64" t="s">
        <v>154</v>
      </c>
      <c r="D41" s="154" t="s">
        <v>238</v>
      </c>
      <c r="E41" s="130"/>
      <c r="F41" s="130"/>
      <c r="G41" s="185" t="s">
        <v>41</v>
      </c>
      <c r="H41" s="162" t="s">
        <v>151</v>
      </c>
      <c r="I41" s="186" t="s">
        <v>76</v>
      </c>
      <c r="J41" s="155"/>
      <c r="K41" s="187" t="s">
        <v>44</v>
      </c>
      <c r="L41" s="186" t="s">
        <v>152</v>
      </c>
      <c r="M41" s="186" t="s">
        <v>43</v>
      </c>
      <c r="N41" s="155"/>
      <c r="O41" s="155" t="s">
        <v>426</v>
      </c>
      <c r="P41" s="162" t="s">
        <v>382</v>
      </c>
      <c r="Q41" s="160" t="s">
        <v>389</v>
      </c>
      <c r="R41" s="130"/>
      <c r="S41" s="130"/>
      <c r="T41" s="132">
        <v>119.2</v>
      </c>
      <c r="U41" s="152">
        <v>27.97581</v>
      </c>
      <c r="V41" s="132">
        <v>20</v>
      </c>
      <c r="W41" s="152">
        <f t="shared" si="4"/>
        <v>22</v>
      </c>
      <c r="X41" s="152">
        <f t="shared" si="4"/>
        <v>24.200000000000003</v>
      </c>
      <c r="Y41" s="152">
        <f>X41*1.1</f>
        <v>26.620000000000005</v>
      </c>
      <c r="Z41" s="112"/>
    </row>
    <row r="42" spans="1:26" ht="156.75">
      <c r="A42" s="4" t="s">
        <v>155</v>
      </c>
      <c r="B42" s="108" t="s">
        <v>156</v>
      </c>
      <c r="C42" s="64" t="s">
        <v>157</v>
      </c>
      <c r="D42" s="154" t="s">
        <v>150</v>
      </c>
      <c r="E42" s="130"/>
      <c r="F42" s="130"/>
      <c r="G42" s="185" t="s">
        <v>41</v>
      </c>
      <c r="H42" s="162" t="s">
        <v>151</v>
      </c>
      <c r="I42" s="186" t="s">
        <v>76</v>
      </c>
      <c r="J42" s="155"/>
      <c r="K42" s="187" t="s">
        <v>44</v>
      </c>
      <c r="L42" s="186" t="s">
        <v>152</v>
      </c>
      <c r="M42" s="186" t="s">
        <v>43</v>
      </c>
      <c r="N42" s="155"/>
      <c r="O42" s="155" t="s">
        <v>426</v>
      </c>
      <c r="P42" s="162" t="s">
        <v>383</v>
      </c>
      <c r="Q42" s="160" t="s">
        <v>389</v>
      </c>
      <c r="R42" s="130"/>
      <c r="S42" s="130"/>
      <c r="T42" s="152">
        <v>157.6</v>
      </c>
      <c r="U42" s="152">
        <v>143.4381</v>
      </c>
      <c r="V42" s="152">
        <v>150</v>
      </c>
      <c r="W42" s="152">
        <f t="shared" si="4"/>
        <v>165</v>
      </c>
      <c r="X42" s="152">
        <f t="shared" si="4"/>
        <v>181.50000000000003</v>
      </c>
      <c r="Y42" s="152">
        <f>X42*1.1</f>
        <v>199.65000000000003</v>
      </c>
      <c r="Z42" s="112"/>
    </row>
    <row r="43" spans="1:26" ht="28.5">
      <c r="A43" s="4" t="s">
        <v>158</v>
      </c>
      <c r="B43" s="108" t="s">
        <v>159</v>
      </c>
      <c r="C43" s="64" t="s">
        <v>160</v>
      </c>
      <c r="D43" s="154"/>
      <c r="E43" s="130"/>
      <c r="F43" s="130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30"/>
      <c r="S43" s="130"/>
      <c r="T43" s="152"/>
      <c r="U43" s="152"/>
      <c r="V43" s="152"/>
      <c r="W43" s="152"/>
      <c r="X43" s="152"/>
      <c r="Y43" s="152"/>
      <c r="Z43" s="112"/>
    </row>
    <row r="44" spans="1:26" ht="99.75">
      <c r="A44" s="4" t="s">
        <v>161</v>
      </c>
      <c r="B44" s="108" t="s">
        <v>162</v>
      </c>
      <c r="C44" s="64" t="s">
        <v>163</v>
      </c>
      <c r="D44" s="154"/>
      <c r="E44" s="130"/>
      <c r="F44" s="130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30"/>
      <c r="S44" s="130"/>
      <c r="T44" s="152"/>
      <c r="U44" s="152"/>
      <c r="V44" s="152"/>
      <c r="W44" s="152"/>
      <c r="X44" s="152"/>
      <c r="Y44" s="152"/>
      <c r="Z44" s="112"/>
    </row>
    <row r="45" spans="1:26" ht="85.5">
      <c r="A45" s="4" t="s">
        <v>164</v>
      </c>
      <c r="B45" s="108" t="s">
        <v>165</v>
      </c>
      <c r="C45" s="64" t="s">
        <v>166</v>
      </c>
      <c r="D45" s="154"/>
      <c r="E45" s="130"/>
      <c r="F45" s="130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30"/>
      <c r="S45" s="130"/>
      <c r="T45" s="152"/>
      <c r="U45" s="152"/>
      <c r="V45" s="152"/>
      <c r="W45" s="152"/>
      <c r="X45" s="152"/>
      <c r="Y45" s="152"/>
      <c r="Z45" s="112"/>
    </row>
    <row r="46" spans="1:26" ht="85.5">
      <c r="A46" s="4" t="s">
        <v>167</v>
      </c>
      <c r="B46" s="108" t="s">
        <v>168</v>
      </c>
      <c r="C46" s="64" t="s">
        <v>169</v>
      </c>
      <c r="D46" s="154"/>
      <c r="E46" s="130"/>
      <c r="F46" s="130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30"/>
      <c r="S46" s="130"/>
      <c r="T46" s="152"/>
      <c r="U46" s="152"/>
      <c r="V46" s="152"/>
      <c r="W46" s="152"/>
      <c r="X46" s="152"/>
      <c r="Y46" s="152"/>
      <c r="Z46" s="112"/>
    </row>
    <row r="47" spans="1:26" ht="57">
      <c r="A47" s="4" t="s">
        <v>170</v>
      </c>
      <c r="B47" s="108" t="s">
        <v>171</v>
      </c>
      <c r="C47" s="64" t="s">
        <v>172</v>
      </c>
      <c r="D47" s="154"/>
      <c r="E47" s="130"/>
      <c r="F47" s="130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30"/>
      <c r="S47" s="130"/>
      <c r="T47" s="152"/>
      <c r="U47" s="152"/>
      <c r="V47" s="152"/>
      <c r="W47" s="152"/>
      <c r="X47" s="152"/>
      <c r="Y47" s="152"/>
      <c r="Z47" s="112"/>
    </row>
    <row r="48" spans="1:26" ht="71.25">
      <c r="A48" s="4" t="s">
        <v>173</v>
      </c>
      <c r="B48" s="108" t="s">
        <v>174</v>
      </c>
      <c r="C48" s="64" t="s">
        <v>175</v>
      </c>
      <c r="D48" s="154"/>
      <c r="E48" s="130"/>
      <c r="F48" s="130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30"/>
      <c r="S48" s="130"/>
      <c r="T48" s="152"/>
      <c r="U48" s="152"/>
      <c r="V48" s="152"/>
      <c r="W48" s="152"/>
      <c r="X48" s="152"/>
      <c r="Y48" s="152"/>
      <c r="Z48" s="112"/>
    </row>
    <row r="49" spans="1:26" ht="71.25">
      <c r="A49" s="4" t="s">
        <v>176</v>
      </c>
      <c r="B49" s="108" t="s">
        <v>177</v>
      </c>
      <c r="C49" s="64" t="s">
        <v>178</v>
      </c>
      <c r="D49" s="154"/>
      <c r="E49" s="130"/>
      <c r="F49" s="130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30"/>
      <c r="S49" s="130"/>
      <c r="T49" s="152"/>
      <c r="U49" s="152"/>
      <c r="V49" s="152"/>
      <c r="W49" s="152"/>
      <c r="X49" s="152"/>
      <c r="Y49" s="152"/>
      <c r="Z49" s="112"/>
    </row>
    <row r="50" spans="1:26" ht="156.75">
      <c r="A50" s="4" t="s">
        <v>179</v>
      </c>
      <c r="B50" s="108" t="s">
        <v>180</v>
      </c>
      <c r="C50" s="64" t="s">
        <v>181</v>
      </c>
      <c r="D50" s="154" t="s">
        <v>84</v>
      </c>
      <c r="E50" s="130"/>
      <c r="F50" s="130"/>
      <c r="G50" s="185" t="s">
        <v>41</v>
      </c>
      <c r="H50" s="162" t="s">
        <v>182</v>
      </c>
      <c r="I50" s="186" t="s">
        <v>76</v>
      </c>
      <c r="J50" s="155"/>
      <c r="K50" s="187" t="s">
        <v>44</v>
      </c>
      <c r="L50" s="186" t="s">
        <v>183</v>
      </c>
      <c r="M50" s="186" t="s">
        <v>184</v>
      </c>
      <c r="N50" s="155"/>
      <c r="O50" s="155" t="s">
        <v>433</v>
      </c>
      <c r="P50" s="155"/>
      <c r="Q50" s="160" t="s">
        <v>255</v>
      </c>
      <c r="R50" s="130"/>
      <c r="S50" s="130"/>
      <c r="T50" s="152"/>
      <c r="U50" s="152"/>
      <c r="V50" s="152"/>
      <c r="W50" s="152"/>
      <c r="X50" s="152"/>
      <c r="Y50" s="152"/>
      <c r="Z50" s="112"/>
    </row>
    <row r="51" spans="1:26" ht="42.75">
      <c r="A51" s="4" t="s">
        <v>185</v>
      </c>
      <c r="B51" s="108" t="s">
        <v>186</v>
      </c>
      <c r="C51" s="64" t="s">
        <v>187</v>
      </c>
      <c r="D51" s="154"/>
      <c r="E51" s="130"/>
      <c r="F51" s="130"/>
      <c r="G51" s="185"/>
      <c r="H51" s="162"/>
      <c r="I51" s="186"/>
      <c r="J51" s="155"/>
      <c r="K51" s="155"/>
      <c r="L51" s="155"/>
      <c r="M51" s="155"/>
      <c r="N51" s="155"/>
      <c r="O51" s="155"/>
      <c r="P51" s="155"/>
      <c r="Q51" s="155"/>
      <c r="R51" s="130"/>
      <c r="S51" s="130"/>
      <c r="T51" s="152"/>
      <c r="U51" s="152"/>
      <c r="V51" s="152"/>
      <c r="W51" s="152"/>
      <c r="X51" s="152"/>
      <c r="Y51" s="152"/>
      <c r="Z51" s="112"/>
    </row>
    <row r="52" spans="1:26" ht="99.75">
      <c r="A52" s="4" t="s">
        <v>188</v>
      </c>
      <c r="B52" s="108" t="s">
        <v>189</v>
      </c>
      <c r="C52" s="64" t="s">
        <v>190</v>
      </c>
      <c r="D52" s="154"/>
      <c r="E52" s="130"/>
      <c r="F52" s="130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30"/>
      <c r="S52" s="130"/>
      <c r="T52" s="152"/>
      <c r="U52" s="152"/>
      <c r="V52" s="152"/>
      <c r="W52" s="152"/>
      <c r="X52" s="152"/>
      <c r="Y52" s="152"/>
      <c r="Z52" s="112"/>
    </row>
    <row r="53" spans="1:26" ht="28.5">
      <c r="A53" s="4" t="s">
        <v>191</v>
      </c>
      <c r="B53" s="108" t="s">
        <v>192</v>
      </c>
      <c r="C53" s="64" t="s">
        <v>193</v>
      </c>
      <c r="D53" s="154"/>
      <c r="E53" s="130"/>
      <c r="F53" s="130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30"/>
      <c r="S53" s="130"/>
      <c r="T53" s="152"/>
      <c r="U53" s="152"/>
      <c r="V53" s="152"/>
      <c r="W53" s="152"/>
      <c r="X53" s="152"/>
      <c r="Y53" s="152"/>
      <c r="Z53" s="112"/>
    </row>
    <row r="54" spans="1:26" ht="57">
      <c r="A54" s="4" t="s">
        <v>194</v>
      </c>
      <c r="B54" s="108" t="s">
        <v>195</v>
      </c>
      <c r="C54" s="64" t="s">
        <v>196</v>
      </c>
      <c r="D54" s="154"/>
      <c r="E54" s="130"/>
      <c r="F54" s="130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30"/>
      <c r="S54" s="130"/>
      <c r="T54" s="152"/>
      <c r="U54" s="152"/>
      <c r="V54" s="152"/>
      <c r="W54" s="152"/>
      <c r="X54" s="152"/>
      <c r="Y54" s="152"/>
      <c r="Z54" s="112"/>
    </row>
    <row r="55" spans="1:26" ht="128.25">
      <c r="A55" s="66" t="s">
        <v>197</v>
      </c>
      <c r="B55" s="108" t="s">
        <v>198</v>
      </c>
      <c r="C55" s="64" t="s">
        <v>199</v>
      </c>
      <c r="D55" s="154"/>
      <c r="E55" s="130"/>
      <c r="F55" s="130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30"/>
      <c r="S55" s="130"/>
      <c r="T55" s="152">
        <f aca="true" t="shared" si="5" ref="T55:Y55">SUM(T56:T59)</f>
        <v>165</v>
      </c>
      <c r="U55" s="152">
        <f t="shared" si="5"/>
        <v>165</v>
      </c>
      <c r="V55" s="152">
        <f t="shared" si="5"/>
        <v>131.4</v>
      </c>
      <c r="W55" s="152">
        <f t="shared" si="5"/>
        <v>0</v>
      </c>
      <c r="X55" s="152">
        <f t="shared" si="5"/>
        <v>0</v>
      </c>
      <c r="Y55" s="152">
        <f t="shared" si="5"/>
        <v>0</v>
      </c>
      <c r="Z55" s="112"/>
    </row>
    <row r="56" spans="1:26" ht="156.75">
      <c r="A56" s="8" t="s">
        <v>408</v>
      </c>
      <c r="B56" s="108" t="s">
        <v>200</v>
      </c>
      <c r="C56" s="64" t="s">
        <v>274</v>
      </c>
      <c r="D56" s="154" t="s">
        <v>232</v>
      </c>
      <c r="E56" s="130"/>
      <c r="F56" s="130"/>
      <c r="G56" s="185" t="s">
        <v>41</v>
      </c>
      <c r="H56" s="162" t="s">
        <v>85</v>
      </c>
      <c r="I56" s="186" t="s">
        <v>76</v>
      </c>
      <c r="J56" s="155"/>
      <c r="K56" s="187" t="s">
        <v>44</v>
      </c>
      <c r="L56" s="186" t="s">
        <v>86</v>
      </c>
      <c r="M56" s="186" t="s">
        <v>43</v>
      </c>
      <c r="N56" s="155"/>
      <c r="O56" s="155" t="s">
        <v>426</v>
      </c>
      <c r="P56" s="162" t="s">
        <v>374</v>
      </c>
      <c r="Q56" s="160" t="s">
        <v>389</v>
      </c>
      <c r="R56" s="130"/>
      <c r="S56" s="130"/>
      <c r="T56" s="152">
        <v>165</v>
      </c>
      <c r="U56" s="152">
        <v>165</v>
      </c>
      <c r="V56" s="152">
        <v>131.4</v>
      </c>
      <c r="W56" s="152"/>
      <c r="X56" s="152"/>
      <c r="Y56" s="152"/>
      <c r="Z56" s="112"/>
    </row>
    <row r="57" spans="1:26" ht="71.25">
      <c r="A57" s="8" t="s">
        <v>402</v>
      </c>
      <c r="B57" s="108" t="s">
        <v>109</v>
      </c>
      <c r="C57" s="64" t="s">
        <v>275</v>
      </c>
      <c r="D57" s="154"/>
      <c r="E57" s="130"/>
      <c r="F57" s="130"/>
      <c r="G57" s="185"/>
      <c r="H57" s="162"/>
      <c r="I57" s="186"/>
      <c r="J57" s="155"/>
      <c r="K57" s="187"/>
      <c r="L57" s="186"/>
      <c r="M57" s="186"/>
      <c r="N57" s="155"/>
      <c r="O57" s="155"/>
      <c r="P57" s="155"/>
      <c r="Q57" s="160"/>
      <c r="R57" s="130"/>
      <c r="S57" s="130"/>
      <c r="T57" s="152"/>
      <c r="U57" s="152"/>
      <c r="V57" s="152"/>
      <c r="W57" s="152"/>
      <c r="X57" s="152"/>
      <c r="Y57" s="152"/>
      <c r="Z57" s="112"/>
    </row>
    <row r="58" spans="1:26" ht="57">
      <c r="A58" s="8" t="s">
        <v>403</v>
      </c>
      <c r="B58" s="108" t="s">
        <v>117</v>
      </c>
      <c r="C58" s="64" t="s">
        <v>276</v>
      </c>
      <c r="D58" s="154"/>
      <c r="E58" s="130"/>
      <c r="F58" s="130"/>
      <c r="G58" s="185"/>
      <c r="H58" s="162"/>
      <c r="I58" s="186"/>
      <c r="J58" s="155"/>
      <c r="K58" s="187"/>
      <c r="L58" s="186"/>
      <c r="M58" s="186"/>
      <c r="N58" s="155"/>
      <c r="O58" s="155"/>
      <c r="P58" s="162" t="s">
        <v>385</v>
      </c>
      <c r="Q58" s="160" t="s">
        <v>389</v>
      </c>
      <c r="R58" s="130"/>
      <c r="S58" s="130"/>
      <c r="T58" s="152"/>
      <c r="U58" s="152"/>
      <c r="V58" s="152"/>
      <c r="W58" s="152"/>
      <c r="X58" s="152"/>
      <c r="Y58" s="152"/>
      <c r="Z58" s="112"/>
    </row>
    <row r="59" spans="1:26" ht="85.5">
      <c r="A59" s="4"/>
      <c r="B59" s="108" t="s">
        <v>409</v>
      </c>
      <c r="C59" s="64" t="s">
        <v>277</v>
      </c>
      <c r="D59" s="154"/>
      <c r="E59" s="130"/>
      <c r="F59" s="130"/>
      <c r="G59" s="185"/>
      <c r="H59" s="162"/>
      <c r="I59" s="186"/>
      <c r="J59" s="155"/>
      <c r="K59" s="187"/>
      <c r="L59" s="186"/>
      <c r="M59" s="186"/>
      <c r="N59" s="155"/>
      <c r="O59" s="155"/>
      <c r="P59" s="155"/>
      <c r="Q59" s="160"/>
      <c r="R59" s="130"/>
      <c r="S59" s="130"/>
      <c r="T59" s="152"/>
      <c r="U59" s="152"/>
      <c r="V59" s="152"/>
      <c r="W59" s="152"/>
      <c r="X59" s="152"/>
      <c r="Y59" s="152"/>
      <c r="Z59" s="112"/>
    </row>
    <row r="60" spans="1:26" ht="114">
      <c r="A60" s="66" t="s">
        <v>201</v>
      </c>
      <c r="B60" s="108" t="s">
        <v>202</v>
      </c>
      <c r="C60" s="64" t="s">
        <v>203</v>
      </c>
      <c r="D60" s="154"/>
      <c r="E60" s="130"/>
      <c r="F60" s="130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30"/>
      <c r="S60" s="130"/>
      <c r="T60" s="152">
        <f aca="true" t="shared" si="6" ref="T60:Y60">SUM(T61:T62)</f>
        <v>54.62</v>
      </c>
      <c r="U60" s="152">
        <f t="shared" si="6"/>
        <v>54.62</v>
      </c>
      <c r="V60" s="152">
        <f t="shared" si="6"/>
        <v>111.86</v>
      </c>
      <c r="W60" s="152">
        <f t="shared" si="6"/>
        <v>123.046</v>
      </c>
      <c r="X60" s="152">
        <f t="shared" si="6"/>
        <v>135.35060000000001</v>
      </c>
      <c r="Y60" s="152">
        <f t="shared" si="6"/>
        <v>148.88566000000003</v>
      </c>
      <c r="Z60" s="112"/>
    </row>
    <row r="61" spans="1:26" ht="156.75">
      <c r="A61" s="67" t="s">
        <v>349</v>
      </c>
      <c r="B61" s="108" t="s">
        <v>217</v>
      </c>
      <c r="C61" s="64"/>
      <c r="D61" s="154" t="s">
        <v>204</v>
      </c>
      <c r="E61" s="130"/>
      <c r="F61" s="130"/>
      <c r="G61" s="185" t="s">
        <v>41</v>
      </c>
      <c r="H61" s="162" t="s">
        <v>205</v>
      </c>
      <c r="I61" s="186" t="s">
        <v>76</v>
      </c>
      <c r="J61" s="155"/>
      <c r="K61" s="187" t="s">
        <v>44</v>
      </c>
      <c r="L61" s="186" t="s">
        <v>45</v>
      </c>
      <c r="M61" s="186" t="s">
        <v>43</v>
      </c>
      <c r="N61" s="155"/>
      <c r="O61" s="155" t="s">
        <v>433</v>
      </c>
      <c r="P61" s="155"/>
      <c r="Q61" s="160" t="s">
        <v>390</v>
      </c>
      <c r="R61" s="130"/>
      <c r="S61" s="130"/>
      <c r="T61" s="152">
        <v>54.62</v>
      </c>
      <c r="U61" s="152">
        <v>54.62</v>
      </c>
      <c r="V61" s="152">
        <v>111.86</v>
      </c>
      <c r="W61" s="152">
        <f>V61*1.1</f>
        <v>123.046</v>
      </c>
      <c r="X61" s="152">
        <f>W61*1.1</f>
        <v>135.35060000000001</v>
      </c>
      <c r="Y61" s="152">
        <f>X61*1.1</f>
        <v>148.88566000000003</v>
      </c>
      <c r="Z61" s="112"/>
    </row>
    <row r="62" spans="1:26" ht="14.25">
      <c r="A62" s="67" t="s">
        <v>350</v>
      </c>
      <c r="B62" s="108" t="s">
        <v>218</v>
      </c>
      <c r="C62" s="64"/>
      <c r="D62" s="154" t="s">
        <v>150</v>
      </c>
      <c r="E62" s="130"/>
      <c r="F62" s="130"/>
      <c r="G62" s="155"/>
      <c r="H62" s="155"/>
      <c r="I62" s="155"/>
      <c r="J62" s="155"/>
      <c r="K62" s="155"/>
      <c r="L62" s="155"/>
      <c r="M62" s="155"/>
      <c r="N62" s="155"/>
      <c r="O62" s="194"/>
      <c r="P62" s="155"/>
      <c r="Q62" s="155"/>
      <c r="R62" s="130"/>
      <c r="S62" s="130"/>
      <c r="T62" s="152"/>
      <c r="U62" s="152"/>
      <c r="V62" s="152"/>
      <c r="W62" s="152"/>
      <c r="X62" s="152"/>
      <c r="Y62" s="152"/>
      <c r="Z62" s="112"/>
    </row>
    <row r="63" spans="1:26" ht="171">
      <c r="A63" s="4" t="s">
        <v>206</v>
      </c>
      <c r="B63" s="108" t="s">
        <v>410</v>
      </c>
      <c r="C63" s="64" t="s">
        <v>207</v>
      </c>
      <c r="D63" s="154"/>
      <c r="E63" s="130"/>
      <c r="F63" s="130"/>
      <c r="G63" s="155"/>
      <c r="H63" s="155"/>
      <c r="I63" s="155"/>
      <c r="J63" s="155"/>
      <c r="K63" s="155"/>
      <c r="L63" s="155"/>
      <c r="M63" s="155"/>
      <c r="N63" s="130"/>
      <c r="O63" s="130"/>
      <c r="P63" s="130"/>
      <c r="Q63" s="130"/>
      <c r="R63" s="130"/>
      <c r="S63" s="130"/>
      <c r="T63" s="152"/>
      <c r="U63" s="152">
        <f>U65</f>
        <v>0</v>
      </c>
      <c r="V63" s="152"/>
      <c r="W63" s="152"/>
      <c r="X63" s="152"/>
      <c r="Y63" s="152"/>
      <c r="Z63" s="112"/>
    </row>
    <row r="64" spans="1:26" ht="156.75">
      <c r="A64" s="4" t="s">
        <v>398</v>
      </c>
      <c r="B64" s="108" t="s">
        <v>411</v>
      </c>
      <c r="C64" s="68" t="s">
        <v>400</v>
      </c>
      <c r="D64" s="167" t="s">
        <v>111</v>
      </c>
      <c r="E64" s="168"/>
      <c r="F64" s="168"/>
      <c r="G64" s="190" t="s">
        <v>41</v>
      </c>
      <c r="H64" s="170" t="s">
        <v>205</v>
      </c>
      <c r="I64" s="191" t="s">
        <v>76</v>
      </c>
      <c r="J64" s="130"/>
      <c r="K64" s="192" t="s">
        <v>44</v>
      </c>
      <c r="L64" s="191" t="s">
        <v>45</v>
      </c>
      <c r="M64" s="191" t="s">
        <v>43</v>
      </c>
      <c r="N64" s="130"/>
      <c r="O64" s="155" t="s">
        <v>433</v>
      </c>
      <c r="P64" s="130"/>
      <c r="Q64" s="160" t="s">
        <v>255</v>
      </c>
      <c r="R64" s="130"/>
      <c r="S64" s="130"/>
      <c r="T64" s="152"/>
      <c r="U64" s="152"/>
      <c r="V64" s="152"/>
      <c r="W64" s="152"/>
      <c r="X64" s="152"/>
      <c r="Y64" s="152"/>
      <c r="Z64" s="112"/>
    </row>
    <row r="65" spans="1:26" ht="156.75">
      <c r="A65" s="8" t="s">
        <v>399</v>
      </c>
      <c r="B65" s="110" t="s">
        <v>268</v>
      </c>
      <c r="C65" s="69" t="s">
        <v>269</v>
      </c>
      <c r="D65" s="193" t="s">
        <v>270</v>
      </c>
      <c r="E65" s="130"/>
      <c r="F65" s="130"/>
      <c r="G65" s="185" t="s">
        <v>41</v>
      </c>
      <c r="H65" s="162" t="s">
        <v>205</v>
      </c>
      <c r="I65" s="186" t="s">
        <v>76</v>
      </c>
      <c r="J65" s="155"/>
      <c r="K65" s="187" t="s">
        <v>44</v>
      </c>
      <c r="L65" s="186" t="s">
        <v>45</v>
      </c>
      <c r="M65" s="186" t="s">
        <v>43</v>
      </c>
      <c r="N65" s="130"/>
      <c r="O65" s="155" t="s">
        <v>262</v>
      </c>
      <c r="P65" s="155"/>
      <c r="Q65" s="160" t="s">
        <v>390</v>
      </c>
      <c r="R65" s="130"/>
      <c r="S65" s="130"/>
      <c r="T65" s="152"/>
      <c r="U65" s="152"/>
      <c r="V65" s="152"/>
      <c r="W65" s="152"/>
      <c r="X65" s="152"/>
      <c r="Y65" s="152"/>
      <c r="Z65" s="112"/>
    </row>
    <row r="66" spans="1:26" ht="28.5">
      <c r="A66" s="66"/>
      <c r="B66" s="107" t="s">
        <v>208</v>
      </c>
      <c r="C66" s="65"/>
      <c r="D66" s="154"/>
      <c r="E66" s="130"/>
      <c r="F66" s="130"/>
      <c r="G66" s="194"/>
      <c r="H66" s="195"/>
      <c r="I66" s="195"/>
      <c r="J66" s="195"/>
      <c r="K66" s="195"/>
      <c r="L66" s="195"/>
      <c r="M66" s="195"/>
      <c r="N66" s="130"/>
      <c r="O66" s="130"/>
      <c r="P66" s="130" t="s">
        <v>209</v>
      </c>
      <c r="Q66" s="175"/>
      <c r="R66" s="130"/>
      <c r="S66" s="130"/>
      <c r="T66" s="152">
        <f aca="true" t="shared" si="7" ref="T66:Y66">SUM(T8,T55,T60,T63)</f>
        <v>2668.9559999999997</v>
      </c>
      <c r="U66" s="152">
        <f t="shared" si="7"/>
        <v>2339.81933</v>
      </c>
      <c r="V66" s="152">
        <f t="shared" si="7"/>
        <v>2900.243</v>
      </c>
      <c r="W66" s="152">
        <f t="shared" si="7"/>
        <v>3045.7273</v>
      </c>
      <c r="X66" s="152">
        <f t="shared" si="7"/>
        <v>3350.30003</v>
      </c>
      <c r="Y66" s="152">
        <f t="shared" si="7"/>
        <v>3685.330033</v>
      </c>
      <c r="Z66" s="112"/>
    </row>
    <row r="67" spans="1:26" ht="28.5">
      <c r="A67" s="17"/>
      <c r="B67" s="115" t="s">
        <v>321</v>
      </c>
      <c r="C67" s="9"/>
      <c r="D67" s="193" t="s">
        <v>111</v>
      </c>
      <c r="E67" s="112"/>
      <c r="F67" s="112"/>
      <c r="G67" s="115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212">
        <v>0.725</v>
      </c>
      <c r="U67" s="212">
        <v>0.725</v>
      </c>
      <c r="V67" s="211"/>
      <c r="W67" s="211"/>
      <c r="X67" s="211"/>
      <c r="Y67" s="211"/>
      <c r="Z67" s="104"/>
    </row>
    <row r="68" spans="1:26" ht="15">
      <c r="A68" s="9"/>
      <c r="B68" s="113"/>
      <c r="C68" s="9"/>
      <c r="D68" s="198"/>
      <c r="E68" s="112"/>
      <c r="F68" s="112"/>
      <c r="G68" s="130"/>
      <c r="H68" s="130"/>
      <c r="I68" s="130"/>
      <c r="J68" s="130"/>
      <c r="K68" s="130"/>
      <c r="L68" s="130"/>
      <c r="M68" s="130"/>
      <c r="N68" s="112"/>
      <c r="O68" s="112"/>
      <c r="P68" s="112"/>
      <c r="Q68" s="112"/>
      <c r="R68" s="112"/>
      <c r="S68" s="112"/>
      <c r="T68" s="153"/>
      <c r="U68" s="211"/>
      <c r="V68" s="211"/>
      <c r="W68" s="211"/>
      <c r="X68" s="211"/>
      <c r="Y68" s="211"/>
      <c r="Z68" s="104"/>
    </row>
    <row r="69" spans="1:26" ht="15">
      <c r="A69" s="9"/>
      <c r="B69" s="114"/>
      <c r="C69" s="9"/>
      <c r="D69" s="196"/>
      <c r="E69" s="112"/>
      <c r="F69" s="112"/>
      <c r="G69" s="115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211"/>
      <c r="U69" s="211"/>
      <c r="V69" s="211"/>
      <c r="W69" s="211"/>
      <c r="X69" s="211"/>
      <c r="Y69" s="211"/>
      <c r="Z69" s="104"/>
    </row>
    <row r="70" spans="1:26" s="11" customFormat="1" ht="14.25">
      <c r="A70" s="9"/>
      <c r="B70" s="115"/>
      <c r="C70" s="9"/>
      <c r="D70" s="196"/>
      <c r="E70" s="112"/>
      <c r="F70" s="112"/>
      <c r="G70" s="115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211"/>
      <c r="U70" s="211"/>
      <c r="V70" s="211"/>
      <c r="W70" s="211"/>
      <c r="X70" s="211"/>
      <c r="Y70" s="211"/>
      <c r="Z70" s="104"/>
    </row>
    <row r="71" spans="1:27" ht="71.25">
      <c r="A71" s="9"/>
      <c r="B71" s="115" t="s">
        <v>406</v>
      </c>
      <c r="C71" s="9"/>
      <c r="D71" s="198">
        <v>1003</v>
      </c>
      <c r="E71" s="112"/>
      <c r="F71" s="112"/>
      <c r="G71" s="115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52">
        <v>1287</v>
      </c>
      <c r="U71" s="152">
        <v>1287</v>
      </c>
      <c r="V71" s="152">
        <v>365.47</v>
      </c>
      <c r="W71" s="152">
        <f>V71*1.1</f>
        <v>402.01700000000005</v>
      </c>
      <c r="X71" s="152">
        <f>W71*1.1</f>
        <v>442.21870000000007</v>
      </c>
      <c r="Y71" s="152">
        <f>X71*1.1</f>
        <v>486.4405700000001</v>
      </c>
      <c r="Z71" s="132"/>
      <c r="AA71" s="56"/>
    </row>
    <row r="72" spans="1:27" ht="15">
      <c r="A72" s="9"/>
      <c r="B72" s="113" t="s">
        <v>280</v>
      </c>
      <c r="C72" s="9"/>
      <c r="D72" s="112"/>
      <c r="E72" s="112"/>
      <c r="F72" s="112"/>
      <c r="G72" s="115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33">
        <f aca="true" t="shared" si="8" ref="T72:Y72">T66+T67+T68+T69+T70+T71</f>
        <v>3956.6809999999996</v>
      </c>
      <c r="U72" s="133">
        <f t="shared" si="8"/>
        <v>3627.5443299999997</v>
      </c>
      <c r="V72" s="133">
        <f t="shared" si="8"/>
        <v>3265.7129999999997</v>
      </c>
      <c r="W72" s="133">
        <f t="shared" si="8"/>
        <v>3447.7443000000003</v>
      </c>
      <c r="X72" s="133">
        <f t="shared" si="8"/>
        <v>3792.51873</v>
      </c>
      <c r="Y72" s="133">
        <f t="shared" si="8"/>
        <v>4171.770603</v>
      </c>
      <c r="Z72" s="133"/>
      <c r="AA72" s="58"/>
    </row>
    <row r="73" ht="12.75" hidden="1"/>
    <row r="75" spans="1:26" ht="15">
      <c r="A75" s="11"/>
      <c r="B75" s="95"/>
      <c r="C75" s="95"/>
      <c r="D75" s="95"/>
      <c r="E75" s="95"/>
      <c r="F75" s="95"/>
      <c r="G75" s="96"/>
      <c r="H75" s="95"/>
      <c r="I75" s="95"/>
      <c r="J75" s="95"/>
      <c r="K75" s="95"/>
      <c r="L75" s="95"/>
      <c r="M75" s="95"/>
      <c r="N75" s="95"/>
      <c r="O75" s="95"/>
      <c r="P75" s="95"/>
      <c r="Q75" s="97" t="s">
        <v>210</v>
      </c>
      <c r="R75" s="97"/>
      <c r="S75" s="97"/>
      <c r="T75" s="97"/>
      <c r="U75" s="97"/>
      <c r="V75" s="95"/>
      <c r="W75" s="95"/>
      <c r="X75" s="95" t="s">
        <v>209</v>
      </c>
      <c r="Y75" s="95"/>
      <c r="Z75" s="95"/>
    </row>
    <row r="76" spans="1:26" ht="15">
      <c r="A76" s="11"/>
      <c r="B76" s="279" t="s">
        <v>239</v>
      </c>
      <c r="C76" s="279"/>
      <c r="D76" s="279"/>
      <c r="E76" s="95"/>
      <c r="F76" s="95"/>
      <c r="G76" s="96"/>
      <c r="H76" s="95" t="s">
        <v>297</v>
      </c>
      <c r="I76" s="95"/>
      <c r="J76" s="95"/>
      <c r="K76" s="95"/>
      <c r="L76" s="95"/>
      <c r="M76" s="95"/>
      <c r="N76" s="95"/>
      <c r="O76" s="95"/>
      <c r="P76" s="95"/>
      <c r="Q76" s="97" t="s">
        <v>212</v>
      </c>
      <c r="R76" s="97"/>
      <c r="S76" s="97"/>
      <c r="T76" s="97"/>
      <c r="U76" s="97"/>
      <c r="V76" s="95"/>
      <c r="W76" s="95"/>
      <c r="X76" s="98"/>
      <c r="Y76" s="289" t="s">
        <v>290</v>
      </c>
      <c r="Z76" s="289"/>
    </row>
  </sheetData>
  <sheetProtection/>
  <mergeCells count="29">
    <mergeCell ref="Y76:Z76"/>
    <mergeCell ref="H35:H36"/>
    <mergeCell ref="B76:D76"/>
    <mergeCell ref="B21:B22"/>
    <mergeCell ref="Z3:Z5"/>
    <mergeCell ref="X4:Y4"/>
    <mergeCell ref="F4:I4"/>
    <mergeCell ref="W4:W5"/>
    <mergeCell ref="R3:Y3"/>
    <mergeCell ref="A9:A11"/>
    <mergeCell ref="I35:I36"/>
    <mergeCell ref="B9:B11"/>
    <mergeCell ref="C9:C11"/>
    <mergeCell ref="S4:U4"/>
    <mergeCell ref="C21:C22"/>
    <mergeCell ref="G35:G36"/>
    <mergeCell ref="A23:A24"/>
    <mergeCell ref="B23:B24"/>
    <mergeCell ref="C23:C24"/>
    <mergeCell ref="A21:A22"/>
    <mergeCell ref="V4:V5"/>
    <mergeCell ref="N4:Q4"/>
    <mergeCell ref="A2:Y2"/>
    <mergeCell ref="A3:C5"/>
    <mergeCell ref="D3:D5"/>
    <mergeCell ref="E3:Q3"/>
    <mergeCell ref="E4:E5"/>
    <mergeCell ref="J4:M4"/>
    <mergeCell ref="R4:R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79"/>
  <sheetViews>
    <sheetView zoomScale="70" zoomScaleNormal="70" zoomScaleSheetLayoutView="30" zoomScalePageLayoutView="0" workbookViewId="0" topLeftCell="A1">
      <pane xSplit="8" ySplit="8" topLeftCell="I9" activePane="bottomRight" state="frozen"/>
      <selection pane="topLeft" activeCell="A60" sqref="A60:Z76"/>
      <selection pane="topRight" activeCell="A60" sqref="A60:Z76"/>
      <selection pane="bottomLeft" activeCell="A60" sqref="A60:Z76"/>
      <selection pane="bottomRight" activeCell="A60" sqref="A60:Z76"/>
    </sheetView>
  </sheetViews>
  <sheetFormatPr defaultColWidth="9.00390625" defaultRowHeight="12.75"/>
  <cols>
    <col min="1" max="1" width="7.00390625" style="15" customWidth="1"/>
    <col min="2" max="2" width="38.625" style="15" customWidth="1"/>
    <col min="3" max="3" width="11.125" style="15" customWidth="1"/>
    <col min="4" max="4" width="7.125" style="15" customWidth="1"/>
    <col min="5" max="5" width="0.12890625" style="15" hidden="1" customWidth="1"/>
    <col min="6" max="6" width="9.125" style="15" hidden="1" customWidth="1"/>
    <col min="7" max="7" width="19.625" style="33" customWidth="1"/>
    <col min="8" max="8" width="11.875" style="15" customWidth="1"/>
    <col min="9" max="9" width="12.25390625" style="15" customWidth="1"/>
    <col min="10" max="10" width="0.12890625" style="15" hidden="1" customWidth="1"/>
    <col min="11" max="11" width="17.00390625" style="15" customWidth="1"/>
    <col min="12" max="12" width="10.25390625" style="15" customWidth="1"/>
    <col min="13" max="13" width="11.875" style="15" customWidth="1"/>
    <col min="14" max="14" width="9.125" style="15" hidden="1" customWidth="1"/>
    <col min="15" max="15" width="20.375" style="15" customWidth="1"/>
    <col min="16" max="16" width="8.625" style="15" customWidth="1"/>
    <col min="17" max="17" width="12.375" style="15" customWidth="1"/>
    <col min="18" max="19" width="9.125" style="15" hidden="1" customWidth="1"/>
    <col min="20" max="20" width="15.00390625" style="15" customWidth="1"/>
    <col min="21" max="21" width="11.375" style="15" customWidth="1"/>
    <col min="22" max="23" width="12.25390625" style="15" customWidth="1"/>
    <col min="24" max="24" width="15.00390625" style="15" customWidth="1"/>
    <col min="25" max="25" width="14.125" style="15" customWidth="1"/>
    <col min="26" max="26" width="8.00390625" style="0" customWidth="1"/>
  </cols>
  <sheetData>
    <row r="1" spans="7:13" ht="12.75">
      <c r="G1" s="31"/>
      <c r="H1" s="1"/>
      <c r="I1" s="1"/>
      <c r="J1" s="1"/>
      <c r="K1" s="1"/>
      <c r="L1" s="1"/>
      <c r="M1" s="1"/>
    </row>
    <row r="2" spans="1:25" ht="12.75">
      <c r="A2" s="251" t="s">
        <v>434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26" ht="31.5" customHeight="1">
      <c r="A3" s="277" t="s">
        <v>0</v>
      </c>
      <c r="B3" s="277"/>
      <c r="C3" s="277"/>
      <c r="D3" s="282" t="s">
        <v>1</v>
      </c>
      <c r="E3" s="277" t="s">
        <v>2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 t="s">
        <v>3</v>
      </c>
      <c r="S3" s="277"/>
      <c r="T3" s="277"/>
      <c r="U3" s="277"/>
      <c r="V3" s="277"/>
      <c r="W3" s="277"/>
      <c r="X3" s="277"/>
      <c r="Y3" s="277"/>
      <c r="Z3" s="277" t="s">
        <v>392</v>
      </c>
    </row>
    <row r="4" spans="1:26" ht="44.25" customHeight="1">
      <c r="A4" s="277"/>
      <c r="B4" s="277"/>
      <c r="C4" s="277"/>
      <c r="D4" s="282"/>
      <c r="E4" s="277"/>
      <c r="F4" s="277" t="s">
        <v>4</v>
      </c>
      <c r="G4" s="277"/>
      <c r="H4" s="277"/>
      <c r="I4" s="277"/>
      <c r="J4" s="302" t="s">
        <v>5</v>
      </c>
      <c r="K4" s="303"/>
      <c r="L4" s="303"/>
      <c r="M4" s="304"/>
      <c r="N4" s="277" t="s">
        <v>6</v>
      </c>
      <c r="O4" s="277"/>
      <c r="P4" s="277"/>
      <c r="Q4" s="277"/>
      <c r="R4" s="277"/>
      <c r="S4" s="277" t="s">
        <v>7</v>
      </c>
      <c r="T4" s="277"/>
      <c r="U4" s="277"/>
      <c r="V4" s="277" t="s">
        <v>326</v>
      </c>
      <c r="W4" s="277" t="s">
        <v>327</v>
      </c>
      <c r="X4" s="277" t="s">
        <v>8</v>
      </c>
      <c r="Y4" s="277"/>
      <c r="Z4" s="277"/>
    </row>
    <row r="5" spans="1:26" ht="104.25" customHeight="1">
      <c r="A5" s="277"/>
      <c r="B5" s="277"/>
      <c r="C5" s="277"/>
      <c r="D5" s="282"/>
      <c r="E5" s="277"/>
      <c r="F5" s="61"/>
      <c r="G5" s="61" t="s">
        <v>9</v>
      </c>
      <c r="H5" s="61" t="s">
        <v>10</v>
      </c>
      <c r="I5" s="61" t="s">
        <v>11</v>
      </c>
      <c r="J5" s="61"/>
      <c r="K5" s="61" t="s">
        <v>9</v>
      </c>
      <c r="L5" s="61" t="s">
        <v>10</v>
      </c>
      <c r="M5" s="61" t="s">
        <v>11</v>
      </c>
      <c r="N5" s="61"/>
      <c r="O5" s="61" t="s">
        <v>9</v>
      </c>
      <c r="P5" s="61" t="s">
        <v>10</v>
      </c>
      <c r="Q5" s="61" t="s">
        <v>11</v>
      </c>
      <c r="R5" s="277"/>
      <c r="S5" s="61"/>
      <c r="T5" s="61" t="s">
        <v>332</v>
      </c>
      <c r="U5" s="61" t="s">
        <v>325</v>
      </c>
      <c r="V5" s="277"/>
      <c r="W5" s="277"/>
      <c r="X5" s="61" t="s">
        <v>328</v>
      </c>
      <c r="Y5" s="61" t="s">
        <v>330</v>
      </c>
      <c r="Z5" s="277"/>
    </row>
    <row r="6" spans="1:26" ht="18.75" customHeight="1">
      <c r="A6" s="2" t="s">
        <v>12</v>
      </c>
      <c r="B6" s="2" t="s">
        <v>13</v>
      </c>
      <c r="C6" s="2" t="s">
        <v>14</v>
      </c>
      <c r="D6" s="3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" t="s">
        <v>22</v>
      </c>
      <c r="P6" s="2" t="s">
        <v>23</v>
      </c>
      <c r="Q6" s="2" t="s">
        <v>24</v>
      </c>
      <c r="R6" s="2"/>
      <c r="S6" s="2"/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28.5">
      <c r="A7" s="4" t="s">
        <v>32</v>
      </c>
      <c r="B7" s="107" t="s">
        <v>33</v>
      </c>
      <c r="C7" s="65" t="s">
        <v>34</v>
      </c>
      <c r="D7" s="151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25">
        <f aca="true" t="shared" si="0" ref="T7:Y7">SUM(T8,T55,T60,T63)</f>
        <v>2207.681</v>
      </c>
      <c r="U7" s="125">
        <f t="shared" si="0"/>
        <v>1933.7007499999997</v>
      </c>
      <c r="V7" s="125">
        <f t="shared" si="0"/>
        <v>1894.774</v>
      </c>
      <c r="W7" s="125">
        <f t="shared" si="0"/>
        <v>1989.5127</v>
      </c>
      <c r="X7" s="125">
        <f t="shared" si="0"/>
        <v>2088.9883350000005</v>
      </c>
      <c r="Y7" s="125">
        <f t="shared" si="0"/>
        <v>2193.43775175</v>
      </c>
      <c r="Z7" s="112"/>
    </row>
    <row r="8" spans="1:26" ht="85.5">
      <c r="A8" s="66" t="s">
        <v>35</v>
      </c>
      <c r="B8" s="108" t="s">
        <v>36</v>
      </c>
      <c r="C8" s="64" t="s">
        <v>37</v>
      </c>
      <c r="D8" s="154"/>
      <c r="E8" s="130"/>
      <c r="F8" s="130"/>
      <c r="G8" s="155"/>
      <c r="H8" s="155"/>
      <c r="I8" s="155"/>
      <c r="J8" s="155"/>
      <c r="K8" s="155"/>
      <c r="L8" s="155"/>
      <c r="M8" s="155"/>
      <c r="N8" s="130"/>
      <c r="O8" s="130"/>
      <c r="P8" s="130"/>
      <c r="Q8" s="130"/>
      <c r="R8" s="130"/>
      <c r="S8" s="130"/>
      <c r="T8" s="125">
        <f aca="true" t="shared" si="1" ref="T8:Y8">SUM(T9:T54)</f>
        <v>2153.061</v>
      </c>
      <c r="U8" s="125">
        <f t="shared" si="1"/>
        <v>1879.0807499999999</v>
      </c>
      <c r="V8" s="125">
        <f t="shared" si="1"/>
        <v>1840.8639999999998</v>
      </c>
      <c r="W8" s="125">
        <f t="shared" si="1"/>
        <v>1932.9072</v>
      </c>
      <c r="X8" s="125">
        <f t="shared" si="1"/>
        <v>2029.5525600000003</v>
      </c>
      <c r="Y8" s="125">
        <f t="shared" si="1"/>
        <v>2131.030188</v>
      </c>
      <c r="Z8" s="180"/>
    </row>
    <row r="9" spans="1:26" ht="142.5">
      <c r="A9" s="290" t="s">
        <v>38</v>
      </c>
      <c r="B9" s="298" t="s">
        <v>39</v>
      </c>
      <c r="C9" s="294" t="s">
        <v>40</v>
      </c>
      <c r="D9" s="154" t="s">
        <v>220</v>
      </c>
      <c r="E9" s="130"/>
      <c r="F9" s="130"/>
      <c r="G9" s="181" t="s">
        <v>41</v>
      </c>
      <c r="H9" s="157" t="s">
        <v>42</v>
      </c>
      <c r="I9" s="182" t="s">
        <v>253</v>
      </c>
      <c r="J9" s="155"/>
      <c r="K9" s="183" t="s">
        <v>44</v>
      </c>
      <c r="L9" s="182" t="s">
        <v>45</v>
      </c>
      <c r="M9" s="182" t="s">
        <v>43</v>
      </c>
      <c r="N9" s="155"/>
      <c r="O9" s="155" t="s">
        <v>427</v>
      </c>
      <c r="P9" s="184" t="s">
        <v>373</v>
      </c>
      <c r="Q9" s="160" t="s">
        <v>389</v>
      </c>
      <c r="R9" s="130"/>
      <c r="S9" s="130"/>
      <c r="T9" s="125">
        <v>555.461</v>
      </c>
      <c r="U9" s="126">
        <v>533.54301</v>
      </c>
      <c r="V9" s="125">
        <v>620.764</v>
      </c>
      <c r="W9" s="125">
        <f aca="true" t="shared" si="2" ref="W9:Y10">V9*1.05</f>
        <v>651.8022000000001</v>
      </c>
      <c r="X9" s="125">
        <f t="shared" si="2"/>
        <v>684.3923100000001</v>
      </c>
      <c r="Y9" s="125">
        <f t="shared" si="2"/>
        <v>718.6119255000001</v>
      </c>
      <c r="Z9" s="180"/>
    </row>
    <row r="10" spans="1:26" ht="142.5">
      <c r="A10" s="297"/>
      <c r="B10" s="299"/>
      <c r="C10" s="295"/>
      <c r="D10" s="154" t="s">
        <v>318</v>
      </c>
      <c r="E10" s="130"/>
      <c r="F10" s="130"/>
      <c r="G10" s="181" t="s">
        <v>41</v>
      </c>
      <c r="H10" s="157" t="s">
        <v>42</v>
      </c>
      <c r="I10" s="182" t="s">
        <v>253</v>
      </c>
      <c r="J10" s="155"/>
      <c r="K10" s="183" t="s">
        <v>44</v>
      </c>
      <c r="L10" s="182" t="s">
        <v>45</v>
      </c>
      <c r="M10" s="182" t="s">
        <v>43</v>
      </c>
      <c r="N10" s="155"/>
      <c r="O10" s="155" t="s">
        <v>427</v>
      </c>
      <c r="P10" s="184" t="s">
        <v>373</v>
      </c>
      <c r="Q10" s="160" t="s">
        <v>389</v>
      </c>
      <c r="R10" s="130"/>
      <c r="S10" s="130"/>
      <c r="T10" s="125"/>
      <c r="U10" s="126"/>
      <c r="V10" s="125">
        <v>10</v>
      </c>
      <c r="W10" s="125">
        <f t="shared" si="2"/>
        <v>10.5</v>
      </c>
      <c r="X10" s="125">
        <f t="shared" si="2"/>
        <v>11.025</v>
      </c>
      <c r="Y10" s="125">
        <f t="shared" si="2"/>
        <v>11.576250000000002</v>
      </c>
      <c r="Z10" s="180"/>
    </row>
    <row r="11" spans="1:26" ht="142.5">
      <c r="A11" s="291"/>
      <c r="B11" s="300"/>
      <c r="C11" s="296"/>
      <c r="D11" s="154" t="s">
        <v>281</v>
      </c>
      <c r="E11" s="130"/>
      <c r="F11" s="130"/>
      <c r="G11" s="181" t="s">
        <v>41</v>
      </c>
      <c r="H11" s="157" t="s">
        <v>42</v>
      </c>
      <c r="I11" s="182" t="s">
        <v>253</v>
      </c>
      <c r="J11" s="155"/>
      <c r="K11" s="183" t="s">
        <v>44</v>
      </c>
      <c r="L11" s="182" t="s">
        <v>45</v>
      </c>
      <c r="M11" s="182" t="s">
        <v>43</v>
      </c>
      <c r="N11" s="155"/>
      <c r="O11" s="155" t="s">
        <v>427</v>
      </c>
      <c r="P11" s="184" t="s">
        <v>373</v>
      </c>
      <c r="Q11" s="160" t="s">
        <v>389</v>
      </c>
      <c r="R11" s="130"/>
      <c r="S11" s="130"/>
      <c r="T11" s="125">
        <v>10</v>
      </c>
      <c r="U11" s="126"/>
      <c r="V11" s="125"/>
      <c r="W11" s="125"/>
      <c r="X11" s="125"/>
      <c r="Y11" s="125"/>
      <c r="Z11" s="180"/>
    </row>
    <row r="12" spans="1:26" ht="28.5">
      <c r="A12" s="4" t="s">
        <v>46</v>
      </c>
      <c r="B12" s="108" t="s">
        <v>47</v>
      </c>
      <c r="C12" s="64" t="s">
        <v>48</v>
      </c>
      <c r="D12" s="154"/>
      <c r="E12" s="130"/>
      <c r="F12" s="130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30"/>
      <c r="S12" s="130"/>
      <c r="T12" s="125"/>
      <c r="U12" s="125"/>
      <c r="V12" s="125"/>
      <c r="W12" s="125"/>
      <c r="X12" s="125"/>
      <c r="Y12" s="125"/>
      <c r="Z12" s="180"/>
    </row>
    <row r="13" spans="1:26" ht="242.25">
      <c r="A13" s="4" t="s">
        <v>49</v>
      </c>
      <c r="B13" s="108" t="s">
        <v>393</v>
      </c>
      <c r="C13" s="64" t="s">
        <v>50</v>
      </c>
      <c r="D13" s="154"/>
      <c r="E13" s="130"/>
      <c r="F13" s="130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30"/>
      <c r="S13" s="130"/>
      <c r="T13" s="125"/>
      <c r="U13" s="125"/>
      <c r="V13" s="125"/>
      <c r="W13" s="125"/>
      <c r="X13" s="125"/>
      <c r="Y13" s="125"/>
      <c r="Z13" s="180"/>
    </row>
    <row r="14" spans="1:26" ht="185.25">
      <c r="A14" s="4" t="s">
        <v>51</v>
      </c>
      <c r="B14" s="108" t="s">
        <v>394</v>
      </c>
      <c r="C14" s="64" t="s">
        <v>52</v>
      </c>
      <c r="D14" s="154" t="s">
        <v>226</v>
      </c>
      <c r="E14" s="155"/>
      <c r="F14" s="155"/>
      <c r="G14" s="185" t="s">
        <v>41</v>
      </c>
      <c r="H14" s="162" t="s">
        <v>284</v>
      </c>
      <c r="I14" s="186" t="s">
        <v>253</v>
      </c>
      <c r="J14" s="155"/>
      <c r="K14" s="187" t="s">
        <v>44</v>
      </c>
      <c r="L14" s="186" t="s">
        <v>283</v>
      </c>
      <c r="M14" s="186" t="s">
        <v>43</v>
      </c>
      <c r="N14" s="155"/>
      <c r="O14" s="155" t="s">
        <v>427</v>
      </c>
      <c r="P14" s="155" t="s">
        <v>384</v>
      </c>
      <c r="Q14" s="160" t="s">
        <v>389</v>
      </c>
      <c r="R14" s="130"/>
      <c r="S14" s="130"/>
      <c r="T14" s="125">
        <v>35.25</v>
      </c>
      <c r="U14" s="125">
        <v>35.25</v>
      </c>
      <c r="V14" s="125"/>
      <c r="W14" s="125"/>
      <c r="X14" s="125"/>
      <c r="Y14" s="125"/>
      <c r="Z14" s="180"/>
    </row>
    <row r="15" spans="1:26" ht="128.25">
      <c r="A15" s="4" t="s">
        <v>53</v>
      </c>
      <c r="B15" s="108" t="s">
        <v>54</v>
      </c>
      <c r="C15" s="64" t="s">
        <v>55</v>
      </c>
      <c r="D15" s="154"/>
      <c r="E15" s="130"/>
      <c r="F15" s="130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30"/>
      <c r="S15" s="130"/>
      <c r="T15" s="125"/>
      <c r="U15" s="125"/>
      <c r="V15" s="125"/>
      <c r="W15" s="125"/>
      <c r="X15" s="125"/>
      <c r="Y15" s="125"/>
      <c r="Z15" s="180"/>
    </row>
    <row r="16" spans="1:26" ht="99.75">
      <c r="A16" s="4" t="s">
        <v>56</v>
      </c>
      <c r="B16" s="108" t="s">
        <v>57</v>
      </c>
      <c r="C16" s="64" t="s">
        <v>58</v>
      </c>
      <c r="D16" s="154"/>
      <c r="E16" s="130"/>
      <c r="F16" s="130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30"/>
      <c r="S16" s="130"/>
      <c r="T16" s="125"/>
      <c r="U16" s="125"/>
      <c r="V16" s="125"/>
      <c r="W16" s="125"/>
      <c r="X16" s="125"/>
      <c r="Y16" s="125"/>
      <c r="Z16" s="180"/>
    </row>
    <row r="17" spans="1:26" ht="128.25">
      <c r="A17" s="4" t="s">
        <v>59</v>
      </c>
      <c r="B17" s="108" t="s">
        <v>60</v>
      </c>
      <c r="C17" s="64" t="s">
        <v>61</v>
      </c>
      <c r="D17" s="154"/>
      <c r="E17" s="130"/>
      <c r="F17" s="130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30"/>
      <c r="S17" s="130"/>
      <c r="T17" s="125"/>
      <c r="U17" s="125"/>
      <c r="V17" s="125"/>
      <c r="W17" s="125"/>
      <c r="X17" s="125"/>
      <c r="Y17" s="125"/>
      <c r="Z17" s="180"/>
    </row>
    <row r="18" spans="1:26" ht="57">
      <c r="A18" s="4" t="s">
        <v>62</v>
      </c>
      <c r="B18" s="108" t="s">
        <v>63</v>
      </c>
      <c r="C18" s="64" t="s">
        <v>64</v>
      </c>
      <c r="D18" s="154"/>
      <c r="E18" s="130"/>
      <c r="F18" s="130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30"/>
      <c r="S18" s="130"/>
      <c r="T18" s="125"/>
      <c r="U18" s="125"/>
      <c r="V18" s="125"/>
      <c r="W18" s="125"/>
      <c r="X18" s="125"/>
      <c r="Y18" s="125"/>
      <c r="Z18" s="180"/>
    </row>
    <row r="19" spans="1:26" ht="42.75">
      <c r="A19" s="4" t="s">
        <v>65</v>
      </c>
      <c r="B19" s="108" t="s">
        <v>66</v>
      </c>
      <c r="C19" s="64" t="s">
        <v>67</v>
      </c>
      <c r="D19" s="154"/>
      <c r="E19" s="130"/>
      <c r="F19" s="130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30"/>
      <c r="S19" s="130"/>
      <c r="T19" s="125"/>
      <c r="U19" s="125"/>
      <c r="V19" s="125"/>
      <c r="W19" s="125"/>
      <c r="X19" s="125"/>
      <c r="Y19" s="125"/>
      <c r="Z19" s="180"/>
    </row>
    <row r="20" spans="1:26" ht="57">
      <c r="A20" s="4" t="s">
        <v>68</v>
      </c>
      <c r="B20" s="108" t="s">
        <v>69</v>
      </c>
      <c r="C20" s="64" t="s">
        <v>70</v>
      </c>
      <c r="D20" s="154"/>
      <c r="E20" s="130"/>
      <c r="F20" s="130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30"/>
      <c r="S20" s="130"/>
      <c r="T20" s="125"/>
      <c r="U20" s="125"/>
      <c r="V20" s="125"/>
      <c r="W20" s="125"/>
      <c r="X20" s="125"/>
      <c r="Y20" s="125"/>
      <c r="Z20" s="180"/>
    </row>
    <row r="21" spans="1:26" ht="99.75">
      <c r="A21" s="290" t="s">
        <v>71</v>
      </c>
      <c r="B21" s="292" t="s">
        <v>72</v>
      </c>
      <c r="C21" s="294" t="s">
        <v>73</v>
      </c>
      <c r="D21" s="154" t="s">
        <v>74</v>
      </c>
      <c r="E21" s="130"/>
      <c r="F21" s="130"/>
      <c r="G21" s="155"/>
      <c r="H21" s="155"/>
      <c r="I21" s="155"/>
      <c r="J21" s="155"/>
      <c r="K21" s="155"/>
      <c r="L21" s="155"/>
      <c r="M21" s="155"/>
      <c r="N21" s="155"/>
      <c r="O21" s="155" t="s">
        <v>427</v>
      </c>
      <c r="P21" s="162" t="s">
        <v>371</v>
      </c>
      <c r="Q21" s="155"/>
      <c r="R21" s="130"/>
      <c r="S21" s="130"/>
      <c r="T21" s="125"/>
      <c r="U21" s="125"/>
      <c r="V21" s="125"/>
      <c r="W21" s="125"/>
      <c r="X21" s="125"/>
      <c r="Y21" s="125"/>
      <c r="Z21" s="180"/>
    </row>
    <row r="22" spans="1:26" ht="142.5">
      <c r="A22" s="291"/>
      <c r="B22" s="293"/>
      <c r="C22" s="296"/>
      <c r="D22" s="154" t="s">
        <v>278</v>
      </c>
      <c r="E22" s="130"/>
      <c r="F22" s="130"/>
      <c r="G22" s="185" t="s">
        <v>41</v>
      </c>
      <c r="H22" s="162" t="s">
        <v>75</v>
      </c>
      <c r="I22" s="186" t="s">
        <v>76</v>
      </c>
      <c r="J22" s="155"/>
      <c r="K22" s="187" t="s">
        <v>44</v>
      </c>
      <c r="L22" s="186" t="s">
        <v>77</v>
      </c>
      <c r="M22" s="186" t="s">
        <v>43</v>
      </c>
      <c r="N22" s="155"/>
      <c r="O22" s="155" t="s">
        <v>427</v>
      </c>
      <c r="P22" s="162" t="s">
        <v>370</v>
      </c>
      <c r="Q22" s="160" t="s">
        <v>389</v>
      </c>
      <c r="R22" s="130"/>
      <c r="S22" s="130"/>
      <c r="T22" s="125">
        <v>208.35</v>
      </c>
      <c r="U22" s="125">
        <v>208.347</v>
      </c>
      <c r="V22" s="125"/>
      <c r="W22" s="125"/>
      <c r="X22" s="125"/>
      <c r="Y22" s="125"/>
      <c r="Z22" s="180"/>
    </row>
    <row r="23" spans="1:26" ht="42.75">
      <c r="A23" s="290" t="s">
        <v>78</v>
      </c>
      <c r="B23" s="292" t="s">
        <v>407</v>
      </c>
      <c r="C23" s="294" t="s">
        <v>79</v>
      </c>
      <c r="D23" s="154" t="s">
        <v>314</v>
      </c>
      <c r="E23" s="130"/>
      <c r="F23" s="130"/>
      <c r="G23" s="185"/>
      <c r="H23" s="162"/>
      <c r="I23" s="186"/>
      <c r="J23" s="155"/>
      <c r="K23" s="187"/>
      <c r="L23" s="186"/>
      <c r="M23" s="186"/>
      <c r="N23" s="155"/>
      <c r="O23" s="188"/>
      <c r="P23" s="162" t="s">
        <v>372</v>
      </c>
      <c r="Q23" s="163"/>
      <c r="R23" s="189"/>
      <c r="S23" s="130"/>
      <c r="T23" s="125"/>
      <c r="U23" s="125"/>
      <c r="V23" s="125"/>
      <c r="W23" s="125"/>
      <c r="X23" s="125"/>
      <c r="Y23" s="125"/>
      <c r="Z23" s="180"/>
    </row>
    <row r="24" spans="1:26" ht="142.5">
      <c r="A24" s="291"/>
      <c r="B24" s="293"/>
      <c r="C24" s="296"/>
      <c r="D24" s="154" t="s">
        <v>366</v>
      </c>
      <c r="E24" s="130"/>
      <c r="F24" s="130"/>
      <c r="G24" s="185" t="s">
        <v>41</v>
      </c>
      <c r="H24" s="162" t="s">
        <v>80</v>
      </c>
      <c r="I24" s="186" t="s">
        <v>76</v>
      </c>
      <c r="J24" s="155"/>
      <c r="K24" s="187" t="s">
        <v>44</v>
      </c>
      <c r="L24" s="186" t="s">
        <v>81</v>
      </c>
      <c r="M24" s="186" t="s">
        <v>43</v>
      </c>
      <c r="N24" s="155"/>
      <c r="O24" s="155" t="s">
        <v>427</v>
      </c>
      <c r="P24" s="162" t="s">
        <v>372</v>
      </c>
      <c r="Q24" s="160" t="s">
        <v>389</v>
      </c>
      <c r="R24" s="189"/>
      <c r="S24" s="130"/>
      <c r="T24" s="128">
        <v>255.8</v>
      </c>
      <c r="U24" s="128">
        <v>251.4</v>
      </c>
      <c r="V24" s="128">
        <v>256.2</v>
      </c>
      <c r="W24" s="125">
        <f>V24*1.05</f>
        <v>269.01</v>
      </c>
      <c r="X24" s="125">
        <f>W24*1.05</f>
        <v>282.4605</v>
      </c>
      <c r="Y24" s="125">
        <f>X24*1.05</f>
        <v>296.58352500000007</v>
      </c>
      <c r="Z24" s="180"/>
    </row>
    <row r="25" spans="1:26" ht="142.5">
      <c r="A25" s="4" t="s">
        <v>82</v>
      </c>
      <c r="B25" s="108" t="s">
        <v>395</v>
      </c>
      <c r="C25" s="64" t="s">
        <v>83</v>
      </c>
      <c r="D25" s="154" t="s">
        <v>84</v>
      </c>
      <c r="E25" s="130"/>
      <c r="F25" s="130"/>
      <c r="G25" s="185" t="s">
        <v>41</v>
      </c>
      <c r="H25" s="162" t="s">
        <v>85</v>
      </c>
      <c r="I25" s="186" t="s">
        <v>76</v>
      </c>
      <c r="J25" s="155"/>
      <c r="K25" s="187" t="s">
        <v>44</v>
      </c>
      <c r="L25" s="186" t="s">
        <v>86</v>
      </c>
      <c r="M25" s="186" t="s">
        <v>43</v>
      </c>
      <c r="N25" s="155"/>
      <c r="O25" s="155" t="s">
        <v>427</v>
      </c>
      <c r="P25" s="162" t="s">
        <v>374</v>
      </c>
      <c r="Q25" s="160" t="s">
        <v>389</v>
      </c>
      <c r="R25" s="130"/>
      <c r="S25" s="130"/>
      <c r="T25" s="125"/>
      <c r="U25" s="125"/>
      <c r="V25" s="125"/>
      <c r="W25" s="125"/>
      <c r="X25" s="125"/>
      <c r="Y25" s="125"/>
      <c r="Z25" s="180"/>
    </row>
    <row r="26" spans="1:26" ht="71.25">
      <c r="A26" s="4" t="s">
        <v>87</v>
      </c>
      <c r="B26" s="108" t="s">
        <v>88</v>
      </c>
      <c r="C26" s="64" t="s">
        <v>89</v>
      </c>
      <c r="D26" s="154"/>
      <c r="E26" s="130"/>
      <c r="F26" s="130"/>
      <c r="G26" s="155"/>
      <c r="H26" s="155"/>
      <c r="I26" s="155"/>
      <c r="J26" s="155"/>
      <c r="K26" s="155"/>
      <c r="L26" s="155"/>
      <c r="M26" s="155"/>
      <c r="N26" s="155"/>
      <c r="O26" s="155"/>
      <c r="P26" s="162"/>
      <c r="Q26" s="155"/>
      <c r="R26" s="130"/>
      <c r="S26" s="130"/>
      <c r="T26" s="125"/>
      <c r="U26" s="125"/>
      <c r="V26" s="125"/>
      <c r="W26" s="125"/>
      <c r="X26" s="125"/>
      <c r="Y26" s="125"/>
      <c r="Z26" s="180"/>
    </row>
    <row r="27" spans="1:26" ht="85.5">
      <c r="A27" s="4" t="s">
        <v>90</v>
      </c>
      <c r="B27" s="108" t="s">
        <v>91</v>
      </c>
      <c r="C27" s="64" t="s">
        <v>92</v>
      </c>
      <c r="D27" s="154"/>
      <c r="E27" s="130"/>
      <c r="F27" s="130"/>
      <c r="G27" s="155"/>
      <c r="H27" s="155"/>
      <c r="I27" s="155"/>
      <c r="J27" s="155"/>
      <c r="K27" s="155"/>
      <c r="L27" s="155"/>
      <c r="M27" s="155"/>
      <c r="N27" s="155"/>
      <c r="O27" s="155"/>
      <c r="P27" s="162"/>
      <c r="Q27" s="155"/>
      <c r="R27" s="130"/>
      <c r="S27" s="130"/>
      <c r="T27" s="125"/>
      <c r="U27" s="125"/>
      <c r="V27" s="125"/>
      <c r="W27" s="125"/>
      <c r="X27" s="125"/>
      <c r="Y27" s="125"/>
      <c r="Z27" s="180"/>
    </row>
    <row r="28" spans="1:26" ht="57">
      <c r="A28" s="4" t="s">
        <v>93</v>
      </c>
      <c r="B28" s="108" t="s">
        <v>94</v>
      </c>
      <c r="C28" s="64" t="s">
        <v>95</v>
      </c>
      <c r="D28" s="154"/>
      <c r="E28" s="130"/>
      <c r="F28" s="130"/>
      <c r="G28" s="155"/>
      <c r="H28" s="155"/>
      <c r="I28" s="155"/>
      <c r="J28" s="155"/>
      <c r="K28" s="155"/>
      <c r="L28" s="155"/>
      <c r="M28" s="155"/>
      <c r="N28" s="155"/>
      <c r="O28" s="155"/>
      <c r="P28" s="162" t="s">
        <v>375</v>
      </c>
      <c r="Q28" s="160" t="s">
        <v>389</v>
      </c>
      <c r="R28" s="130"/>
      <c r="S28" s="130"/>
      <c r="T28" s="125"/>
      <c r="U28" s="125"/>
      <c r="V28" s="125"/>
      <c r="W28" s="125"/>
      <c r="X28" s="125"/>
      <c r="Y28" s="125"/>
      <c r="Z28" s="180"/>
    </row>
    <row r="29" spans="1:26" ht="199.5">
      <c r="A29" s="4" t="s">
        <v>96</v>
      </c>
      <c r="B29" s="108" t="s">
        <v>97</v>
      </c>
      <c r="C29" s="64" t="s">
        <v>98</v>
      </c>
      <c r="D29" s="154" t="s">
        <v>99</v>
      </c>
      <c r="E29" s="130"/>
      <c r="F29" s="130"/>
      <c r="G29" s="185" t="s">
        <v>100</v>
      </c>
      <c r="H29" s="162" t="s">
        <v>101</v>
      </c>
      <c r="I29" s="186" t="s">
        <v>76</v>
      </c>
      <c r="J29" s="155"/>
      <c r="K29" s="187" t="s">
        <v>102</v>
      </c>
      <c r="L29" s="186" t="s">
        <v>103</v>
      </c>
      <c r="M29" s="186" t="s">
        <v>104</v>
      </c>
      <c r="N29" s="155"/>
      <c r="O29" s="155" t="s">
        <v>427</v>
      </c>
      <c r="P29" s="162" t="s">
        <v>376</v>
      </c>
      <c r="Q29" s="160" t="s">
        <v>389</v>
      </c>
      <c r="R29" s="130"/>
      <c r="S29" s="130"/>
      <c r="T29" s="125">
        <v>49.2</v>
      </c>
      <c r="U29" s="125">
        <v>49.2</v>
      </c>
      <c r="V29" s="125">
        <v>69.5</v>
      </c>
      <c r="W29" s="125">
        <f>V29*1.05</f>
        <v>72.97500000000001</v>
      </c>
      <c r="X29" s="125">
        <f>W29*1.05</f>
        <v>76.62375000000002</v>
      </c>
      <c r="Y29" s="125">
        <f>X29*1.05</f>
        <v>80.45493750000001</v>
      </c>
      <c r="Z29" s="180"/>
    </row>
    <row r="30" spans="1:26" ht="57">
      <c r="A30" s="4" t="s">
        <v>105</v>
      </c>
      <c r="B30" s="108" t="s">
        <v>106</v>
      </c>
      <c r="C30" s="64" t="s">
        <v>107</v>
      </c>
      <c r="D30" s="154"/>
      <c r="E30" s="130"/>
      <c r="F30" s="130"/>
      <c r="G30" s="185"/>
      <c r="H30" s="162"/>
      <c r="I30" s="186"/>
      <c r="J30" s="155"/>
      <c r="K30" s="187"/>
      <c r="L30" s="186"/>
      <c r="M30" s="186"/>
      <c r="N30" s="155"/>
      <c r="O30" s="155"/>
      <c r="P30" s="155"/>
      <c r="Q30" s="155"/>
      <c r="R30" s="130"/>
      <c r="S30" s="130"/>
      <c r="T30" s="125"/>
      <c r="U30" s="125"/>
      <c r="V30" s="125"/>
      <c r="W30" s="125"/>
      <c r="X30" s="125"/>
      <c r="Y30" s="125"/>
      <c r="Z30" s="180"/>
    </row>
    <row r="31" spans="1:26" ht="185.25">
      <c r="A31" s="4" t="s">
        <v>108</v>
      </c>
      <c r="B31" s="108" t="s">
        <v>109</v>
      </c>
      <c r="C31" s="64" t="s">
        <v>110</v>
      </c>
      <c r="D31" s="154" t="s">
        <v>111</v>
      </c>
      <c r="E31" s="130"/>
      <c r="F31" s="130"/>
      <c r="G31" s="185" t="s">
        <v>41</v>
      </c>
      <c r="H31" s="162" t="s">
        <v>112</v>
      </c>
      <c r="I31" s="186" t="s">
        <v>76</v>
      </c>
      <c r="J31" s="155"/>
      <c r="K31" s="187" t="s">
        <v>113</v>
      </c>
      <c r="L31" s="186" t="s">
        <v>114</v>
      </c>
      <c r="M31" s="186" t="s">
        <v>115</v>
      </c>
      <c r="N31" s="155"/>
      <c r="O31" s="155" t="s">
        <v>427</v>
      </c>
      <c r="P31" s="162" t="s">
        <v>377</v>
      </c>
      <c r="Q31" s="160" t="s">
        <v>389</v>
      </c>
      <c r="R31" s="130"/>
      <c r="S31" s="130"/>
      <c r="T31" s="125">
        <v>181.987</v>
      </c>
      <c r="U31" s="125">
        <v>176.88503</v>
      </c>
      <c r="V31" s="125">
        <v>197.8</v>
      </c>
      <c r="W31" s="125">
        <f aca="true" t="shared" si="3" ref="W31:Y32">V31*1.05</f>
        <v>207.69000000000003</v>
      </c>
      <c r="X31" s="125">
        <f t="shared" si="3"/>
        <v>218.07450000000003</v>
      </c>
      <c r="Y31" s="125">
        <f t="shared" si="3"/>
        <v>228.97822500000004</v>
      </c>
      <c r="Z31" s="180"/>
    </row>
    <row r="32" spans="1:26" ht="142.5">
      <c r="A32" s="4" t="s">
        <v>116</v>
      </c>
      <c r="B32" s="108" t="s">
        <v>117</v>
      </c>
      <c r="C32" s="64" t="s">
        <v>118</v>
      </c>
      <c r="D32" s="154" t="s">
        <v>111</v>
      </c>
      <c r="E32" s="130"/>
      <c r="F32" s="130"/>
      <c r="G32" s="185" t="s">
        <v>41</v>
      </c>
      <c r="H32" s="162" t="s">
        <v>119</v>
      </c>
      <c r="I32" s="186" t="s">
        <v>76</v>
      </c>
      <c r="J32" s="155"/>
      <c r="K32" s="187" t="s">
        <v>44</v>
      </c>
      <c r="L32" s="186" t="s">
        <v>120</v>
      </c>
      <c r="M32" s="186" t="s">
        <v>43</v>
      </c>
      <c r="N32" s="155"/>
      <c r="O32" s="155" t="s">
        <v>427</v>
      </c>
      <c r="P32" s="162" t="s">
        <v>378</v>
      </c>
      <c r="Q32" s="160" t="s">
        <v>389</v>
      </c>
      <c r="R32" s="130"/>
      <c r="S32" s="130"/>
      <c r="T32" s="125">
        <v>452.575</v>
      </c>
      <c r="U32" s="125">
        <v>412.09771</v>
      </c>
      <c r="V32" s="125">
        <v>436.7</v>
      </c>
      <c r="W32" s="125">
        <f t="shared" si="3"/>
        <v>458.535</v>
      </c>
      <c r="X32" s="125">
        <f t="shared" si="3"/>
        <v>481.46175000000005</v>
      </c>
      <c r="Y32" s="125">
        <f t="shared" si="3"/>
        <v>505.5348375000001</v>
      </c>
      <c r="Z32" s="180"/>
    </row>
    <row r="33" spans="1:26" ht="142.5">
      <c r="A33" s="4" t="s">
        <v>121</v>
      </c>
      <c r="B33" s="108" t="s">
        <v>396</v>
      </c>
      <c r="C33" s="64" t="s">
        <v>122</v>
      </c>
      <c r="D33" s="154" t="s">
        <v>111</v>
      </c>
      <c r="E33" s="130"/>
      <c r="F33" s="130"/>
      <c r="G33" s="185" t="s">
        <v>41</v>
      </c>
      <c r="H33" s="162" t="s">
        <v>123</v>
      </c>
      <c r="I33" s="186" t="s">
        <v>76</v>
      </c>
      <c r="J33" s="155"/>
      <c r="K33" s="187" t="s">
        <v>44</v>
      </c>
      <c r="L33" s="186" t="s">
        <v>124</v>
      </c>
      <c r="M33" s="186" t="s">
        <v>43</v>
      </c>
      <c r="N33" s="155"/>
      <c r="O33" s="155" t="s">
        <v>427</v>
      </c>
      <c r="P33" s="162" t="s">
        <v>379</v>
      </c>
      <c r="Q33" s="160" t="s">
        <v>389</v>
      </c>
      <c r="R33" s="130"/>
      <c r="S33" s="130"/>
      <c r="T33" s="125"/>
      <c r="U33" s="125"/>
      <c r="V33" s="125"/>
      <c r="W33" s="125"/>
      <c r="X33" s="125"/>
      <c r="Y33" s="125"/>
      <c r="Z33" s="180"/>
    </row>
    <row r="34" spans="1:26" ht="99.75">
      <c r="A34" s="4" t="s">
        <v>125</v>
      </c>
      <c r="B34" s="108" t="s">
        <v>126</v>
      </c>
      <c r="C34" s="64" t="s">
        <v>127</v>
      </c>
      <c r="D34" s="154" t="s">
        <v>111</v>
      </c>
      <c r="E34" s="130"/>
      <c r="F34" s="130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60"/>
      <c r="R34" s="130"/>
      <c r="S34" s="130"/>
      <c r="T34" s="125"/>
      <c r="U34" s="125"/>
      <c r="V34" s="125"/>
      <c r="W34" s="125"/>
      <c r="X34" s="125"/>
      <c r="Y34" s="125"/>
      <c r="Z34" s="180"/>
    </row>
    <row r="35" spans="1:26" ht="114">
      <c r="A35" s="60" t="s">
        <v>128</v>
      </c>
      <c r="B35" s="109" t="s">
        <v>129</v>
      </c>
      <c r="C35" s="63" t="s">
        <v>130</v>
      </c>
      <c r="D35" s="154" t="s">
        <v>320</v>
      </c>
      <c r="E35" s="130"/>
      <c r="F35" s="130"/>
      <c r="G35" s="266" t="s">
        <v>41</v>
      </c>
      <c r="H35" s="247" t="s">
        <v>131</v>
      </c>
      <c r="I35" s="253" t="s">
        <v>76</v>
      </c>
      <c r="J35" s="155"/>
      <c r="K35" s="187" t="s">
        <v>44</v>
      </c>
      <c r="L35" s="186" t="s">
        <v>124</v>
      </c>
      <c r="M35" s="186" t="s">
        <v>43</v>
      </c>
      <c r="N35" s="155"/>
      <c r="O35" s="155" t="s">
        <v>427</v>
      </c>
      <c r="P35" s="162" t="s">
        <v>380</v>
      </c>
      <c r="Q35" s="160" t="s">
        <v>389</v>
      </c>
      <c r="R35" s="130"/>
      <c r="S35" s="130"/>
      <c r="T35" s="125">
        <v>4.8</v>
      </c>
      <c r="U35" s="125">
        <v>4.8</v>
      </c>
      <c r="V35" s="125">
        <v>6.8</v>
      </c>
      <c r="W35" s="125">
        <f>V35*1.05</f>
        <v>7.14</v>
      </c>
      <c r="X35" s="125">
        <f>W35*1.05</f>
        <v>7.497</v>
      </c>
      <c r="Y35" s="125">
        <f>X35*1.05</f>
        <v>7.87185</v>
      </c>
      <c r="Z35" s="180"/>
    </row>
    <row r="36" spans="1:26" ht="85.5">
      <c r="A36" s="4" t="s">
        <v>132</v>
      </c>
      <c r="B36" s="108" t="s">
        <v>133</v>
      </c>
      <c r="C36" s="64" t="s">
        <v>134</v>
      </c>
      <c r="D36" s="154"/>
      <c r="E36" s="130"/>
      <c r="F36" s="130"/>
      <c r="G36" s="266"/>
      <c r="H36" s="247"/>
      <c r="I36" s="253"/>
      <c r="J36" s="155"/>
      <c r="K36" s="187" t="s">
        <v>135</v>
      </c>
      <c r="L36" s="186" t="s">
        <v>136</v>
      </c>
      <c r="M36" s="186" t="s">
        <v>137</v>
      </c>
      <c r="N36" s="155"/>
      <c r="O36" s="155"/>
      <c r="P36" s="155"/>
      <c r="Q36" s="155"/>
      <c r="R36" s="130"/>
      <c r="S36" s="130"/>
      <c r="T36" s="125"/>
      <c r="U36" s="125"/>
      <c r="V36" s="125"/>
      <c r="W36" s="125"/>
      <c r="X36" s="125"/>
      <c r="Y36" s="125"/>
      <c r="Z36" s="180"/>
    </row>
    <row r="37" spans="1:26" ht="71.25">
      <c r="A37" s="4" t="s">
        <v>138</v>
      </c>
      <c r="B37" s="108" t="s">
        <v>139</v>
      </c>
      <c r="C37" s="64" t="s">
        <v>140</v>
      </c>
      <c r="D37" s="154"/>
      <c r="E37" s="130"/>
      <c r="F37" s="130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30"/>
      <c r="S37" s="130"/>
      <c r="T37" s="125"/>
      <c r="U37" s="125"/>
      <c r="V37" s="125"/>
      <c r="W37" s="125"/>
      <c r="X37" s="125"/>
      <c r="Y37" s="125"/>
      <c r="Z37" s="180"/>
    </row>
    <row r="38" spans="1:26" ht="28.5">
      <c r="A38" s="4" t="s">
        <v>141</v>
      </c>
      <c r="B38" s="108" t="s">
        <v>142</v>
      </c>
      <c r="C38" s="64" t="s">
        <v>143</v>
      </c>
      <c r="D38" s="154"/>
      <c r="E38" s="130"/>
      <c r="F38" s="130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30"/>
      <c r="S38" s="130"/>
      <c r="T38" s="125"/>
      <c r="U38" s="125"/>
      <c r="V38" s="125"/>
      <c r="W38" s="125"/>
      <c r="X38" s="125"/>
      <c r="Y38" s="125"/>
      <c r="Z38" s="180"/>
    </row>
    <row r="39" spans="1:26" ht="28.5">
      <c r="A39" s="4" t="s">
        <v>144</v>
      </c>
      <c r="B39" s="108" t="s">
        <v>145</v>
      </c>
      <c r="C39" s="64" t="s">
        <v>146</v>
      </c>
      <c r="D39" s="154"/>
      <c r="E39" s="130"/>
      <c r="F39" s="130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30"/>
      <c r="S39" s="130"/>
      <c r="T39" s="125"/>
      <c r="U39" s="125"/>
      <c r="V39" s="125"/>
      <c r="W39" s="125"/>
      <c r="X39" s="125"/>
      <c r="Y39" s="125"/>
      <c r="Z39" s="180"/>
    </row>
    <row r="40" spans="1:26" ht="142.5">
      <c r="A40" s="4" t="s">
        <v>147</v>
      </c>
      <c r="B40" s="108" t="s">
        <v>148</v>
      </c>
      <c r="C40" s="64" t="s">
        <v>149</v>
      </c>
      <c r="D40" s="154" t="s">
        <v>150</v>
      </c>
      <c r="E40" s="130"/>
      <c r="F40" s="130"/>
      <c r="G40" s="185" t="s">
        <v>41</v>
      </c>
      <c r="H40" s="162" t="s">
        <v>151</v>
      </c>
      <c r="I40" s="186" t="s">
        <v>76</v>
      </c>
      <c r="J40" s="155"/>
      <c r="K40" s="187" t="s">
        <v>44</v>
      </c>
      <c r="L40" s="186" t="s">
        <v>152</v>
      </c>
      <c r="M40" s="186" t="s">
        <v>43</v>
      </c>
      <c r="N40" s="155"/>
      <c r="O40" s="155" t="s">
        <v>427</v>
      </c>
      <c r="P40" s="162" t="s">
        <v>381</v>
      </c>
      <c r="Q40" s="160" t="s">
        <v>389</v>
      </c>
      <c r="R40" s="130"/>
      <c r="S40" s="130"/>
      <c r="T40" s="125">
        <v>117.888</v>
      </c>
      <c r="U40" s="125">
        <v>57.858</v>
      </c>
      <c r="V40" s="125">
        <v>93.1</v>
      </c>
      <c r="W40" s="125">
        <f aca="true" t="shared" si="4" ref="W40:X42">V40*1.05</f>
        <v>97.755</v>
      </c>
      <c r="X40" s="125">
        <f t="shared" si="4"/>
        <v>102.64275</v>
      </c>
      <c r="Y40" s="125">
        <f>X40*1.05</f>
        <v>107.7748875</v>
      </c>
      <c r="Z40" s="180"/>
    </row>
    <row r="41" spans="1:26" ht="342">
      <c r="A41" s="4" t="s">
        <v>153</v>
      </c>
      <c r="B41" s="108" t="s">
        <v>397</v>
      </c>
      <c r="C41" s="64" t="s">
        <v>154</v>
      </c>
      <c r="D41" s="154" t="s">
        <v>240</v>
      </c>
      <c r="E41" s="130"/>
      <c r="F41" s="130"/>
      <c r="G41" s="185" t="s">
        <v>41</v>
      </c>
      <c r="H41" s="162" t="s">
        <v>151</v>
      </c>
      <c r="I41" s="186" t="s">
        <v>76</v>
      </c>
      <c r="J41" s="155"/>
      <c r="K41" s="187" t="s">
        <v>44</v>
      </c>
      <c r="L41" s="186" t="s">
        <v>152</v>
      </c>
      <c r="M41" s="186" t="s">
        <v>43</v>
      </c>
      <c r="N41" s="155"/>
      <c r="O41" s="155" t="s">
        <v>427</v>
      </c>
      <c r="P41" s="162" t="s">
        <v>382</v>
      </c>
      <c r="Q41" s="160" t="s">
        <v>389</v>
      </c>
      <c r="R41" s="130"/>
      <c r="S41" s="130"/>
      <c r="T41" s="125">
        <v>142.2</v>
      </c>
      <c r="U41" s="125">
        <v>24</v>
      </c>
      <c r="V41" s="125">
        <v>30</v>
      </c>
      <c r="W41" s="125">
        <f t="shared" si="4"/>
        <v>31.5</v>
      </c>
      <c r="X41" s="125">
        <f t="shared" si="4"/>
        <v>33.075</v>
      </c>
      <c r="Y41" s="125">
        <f>X41*1.05</f>
        <v>34.728750000000005</v>
      </c>
      <c r="Z41" s="180"/>
    </row>
    <row r="42" spans="1:26" ht="142.5">
      <c r="A42" s="4" t="s">
        <v>155</v>
      </c>
      <c r="B42" s="108" t="s">
        <v>156</v>
      </c>
      <c r="C42" s="64" t="s">
        <v>157</v>
      </c>
      <c r="D42" s="154" t="s">
        <v>150</v>
      </c>
      <c r="E42" s="130"/>
      <c r="F42" s="130"/>
      <c r="G42" s="185" t="s">
        <v>41</v>
      </c>
      <c r="H42" s="162" t="s">
        <v>151</v>
      </c>
      <c r="I42" s="186" t="s">
        <v>76</v>
      </c>
      <c r="J42" s="155"/>
      <c r="K42" s="187" t="s">
        <v>44</v>
      </c>
      <c r="L42" s="186" t="s">
        <v>152</v>
      </c>
      <c r="M42" s="186" t="s">
        <v>43</v>
      </c>
      <c r="N42" s="155"/>
      <c r="O42" s="155" t="s">
        <v>427</v>
      </c>
      <c r="P42" s="162" t="s">
        <v>383</v>
      </c>
      <c r="Q42" s="160" t="s">
        <v>389</v>
      </c>
      <c r="R42" s="130"/>
      <c r="S42" s="130"/>
      <c r="T42" s="125">
        <v>139.55</v>
      </c>
      <c r="U42" s="125">
        <v>125.7</v>
      </c>
      <c r="V42" s="125">
        <v>120</v>
      </c>
      <c r="W42" s="125">
        <f t="shared" si="4"/>
        <v>126</v>
      </c>
      <c r="X42" s="125">
        <f t="shared" si="4"/>
        <v>132.3</v>
      </c>
      <c r="Y42" s="125">
        <f>X42*1.05</f>
        <v>138.91500000000002</v>
      </c>
      <c r="Z42" s="180"/>
    </row>
    <row r="43" spans="1:26" ht="28.5">
      <c r="A43" s="4" t="s">
        <v>158</v>
      </c>
      <c r="B43" s="108" t="s">
        <v>159</v>
      </c>
      <c r="C43" s="64" t="s">
        <v>160</v>
      </c>
      <c r="D43" s="154"/>
      <c r="E43" s="130"/>
      <c r="F43" s="130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30"/>
      <c r="S43" s="130"/>
      <c r="T43" s="125"/>
      <c r="U43" s="125"/>
      <c r="V43" s="125"/>
      <c r="W43" s="125"/>
      <c r="X43" s="125"/>
      <c r="Y43" s="125"/>
      <c r="Z43" s="180"/>
    </row>
    <row r="44" spans="1:26" ht="99.75">
      <c r="A44" s="4" t="s">
        <v>161</v>
      </c>
      <c r="B44" s="108" t="s">
        <v>162</v>
      </c>
      <c r="C44" s="64" t="s">
        <v>163</v>
      </c>
      <c r="D44" s="154"/>
      <c r="E44" s="130"/>
      <c r="F44" s="130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30"/>
      <c r="S44" s="130"/>
      <c r="T44" s="125"/>
      <c r="U44" s="125"/>
      <c r="V44" s="125"/>
      <c r="W44" s="125"/>
      <c r="X44" s="125"/>
      <c r="Y44" s="125"/>
      <c r="Z44" s="180"/>
    </row>
    <row r="45" spans="1:26" ht="85.5">
      <c r="A45" s="4" t="s">
        <v>164</v>
      </c>
      <c r="B45" s="108" t="s">
        <v>165</v>
      </c>
      <c r="C45" s="64" t="s">
        <v>166</v>
      </c>
      <c r="D45" s="154"/>
      <c r="E45" s="130"/>
      <c r="F45" s="130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30"/>
      <c r="S45" s="130"/>
      <c r="T45" s="125"/>
      <c r="U45" s="125"/>
      <c r="V45" s="125"/>
      <c r="W45" s="125"/>
      <c r="X45" s="125"/>
      <c r="Y45" s="125"/>
      <c r="Z45" s="180"/>
    </row>
    <row r="46" spans="1:26" ht="85.5">
      <c r="A46" s="4" t="s">
        <v>167</v>
      </c>
      <c r="B46" s="108" t="s">
        <v>168</v>
      </c>
      <c r="C46" s="64" t="s">
        <v>169</v>
      </c>
      <c r="D46" s="154"/>
      <c r="E46" s="130"/>
      <c r="F46" s="130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30"/>
      <c r="S46" s="130"/>
      <c r="T46" s="125"/>
      <c r="U46" s="125"/>
      <c r="V46" s="125"/>
      <c r="W46" s="125"/>
      <c r="X46" s="125"/>
      <c r="Y46" s="125"/>
      <c r="Z46" s="180"/>
    </row>
    <row r="47" spans="1:26" ht="57">
      <c r="A47" s="4" t="s">
        <v>170</v>
      </c>
      <c r="B47" s="108" t="s">
        <v>171</v>
      </c>
      <c r="C47" s="64" t="s">
        <v>172</v>
      </c>
      <c r="D47" s="154"/>
      <c r="E47" s="130"/>
      <c r="F47" s="130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30"/>
      <c r="S47" s="130"/>
      <c r="T47" s="125"/>
      <c r="U47" s="125"/>
      <c r="V47" s="125"/>
      <c r="W47" s="125"/>
      <c r="X47" s="125"/>
      <c r="Y47" s="125"/>
      <c r="Z47" s="180"/>
    </row>
    <row r="48" spans="1:26" ht="57">
      <c r="A48" s="4" t="s">
        <v>173</v>
      </c>
      <c r="B48" s="108" t="s">
        <v>174</v>
      </c>
      <c r="C48" s="64" t="s">
        <v>175</v>
      </c>
      <c r="D48" s="154"/>
      <c r="E48" s="130"/>
      <c r="F48" s="130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30"/>
      <c r="S48" s="130"/>
      <c r="T48" s="125"/>
      <c r="U48" s="125"/>
      <c r="V48" s="125"/>
      <c r="W48" s="125"/>
      <c r="X48" s="125"/>
      <c r="Y48" s="125"/>
      <c r="Z48" s="180"/>
    </row>
    <row r="49" spans="1:26" ht="71.25">
      <c r="A49" s="4" t="s">
        <v>176</v>
      </c>
      <c r="B49" s="108" t="s">
        <v>177</v>
      </c>
      <c r="C49" s="64" t="s">
        <v>178</v>
      </c>
      <c r="D49" s="154"/>
      <c r="E49" s="130"/>
      <c r="F49" s="130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30"/>
      <c r="S49" s="130"/>
      <c r="T49" s="125"/>
      <c r="U49" s="125"/>
      <c r="V49" s="125"/>
      <c r="W49" s="125"/>
      <c r="X49" s="125"/>
      <c r="Y49" s="125"/>
      <c r="Z49" s="180"/>
    </row>
    <row r="50" spans="1:26" ht="142.5">
      <c r="A50" s="4" t="s">
        <v>179</v>
      </c>
      <c r="B50" s="108" t="s">
        <v>180</v>
      </c>
      <c r="C50" s="64" t="s">
        <v>181</v>
      </c>
      <c r="D50" s="154" t="s">
        <v>84</v>
      </c>
      <c r="E50" s="130"/>
      <c r="F50" s="130"/>
      <c r="G50" s="185" t="s">
        <v>41</v>
      </c>
      <c r="H50" s="162" t="s">
        <v>182</v>
      </c>
      <c r="I50" s="186" t="s">
        <v>76</v>
      </c>
      <c r="J50" s="155"/>
      <c r="K50" s="187" t="s">
        <v>44</v>
      </c>
      <c r="L50" s="186" t="s">
        <v>183</v>
      </c>
      <c r="M50" s="186" t="s">
        <v>184</v>
      </c>
      <c r="N50" s="155"/>
      <c r="O50" s="155"/>
      <c r="P50" s="155"/>
      <c r="Q50" s="160"/>
      <c r="R50" s="130"/>
      <c r="S50" s="130"/>
      <c r="T50" s="125"/>
      <c r="U50" s="125"/>
      <c r="V50" s="125"/>
      <c r="W50" s="125"/>
      <c r="X50" s="125"/>
      <c r="Y50" s="125"/>
      <c r="Z50" s="180"/>
    </row>
    <row r="51" spans="1:26" ht="42.75">
      <c r="A51" s="4" t="s">
        <v>185</v>
      </c>
      <c r="B51" s="108" t="s">
        <v>186</v>
      </c>
      <c r="C51" s="64" t="s">
        <v>187</v>
      </c>
      <c r="D51" s="154"/>
      <c r="E51" s="130"/>
      <c r="F51" s="130"/>
      <c r="G51" s="185"/>
      <c r="H51" s="162"/>
      <c r="I51" s="186"/>
      <c r="J51" s="155"/>
      <c r="K51" s="155"/>
      <c r="L51" s="155"/>
      <c r="M51" s="155"/>
      <c r="N51" s="155"/>
      <c r="O51" s="155"/>
      <c r="P51" s="155"/>
      <c r="Q51" s="155"/>
      <c r="R51" s="130"/>
      <c r="S51" s="130"/>
      <c r="T51" s="125"/>
      <c r="U51" s="125"/>
      <c r="V51" s="125"/>
      <c r="W51" s="125"/>
      <c r="X51" s="125"/>
      <c r="Y51" s="125"/>
      <c r="Z51" s="180"/>
    </row>
    <row r="52" spans="1:26" ht="99.75">
      <c r="A52" s="4" t="s">
        <v>188</v>
      </c>
      <c r="B52" s="108" t="s">
        <v>189</v>
      </c>
      <c r="C52" s="64" t="s">
        <v>190</v>
      </c>
      <c r="D52" s="154"/>
      <c r="E52" s="130"/>
      <c r="F52" s="130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30"/>
      <c r="S52" s="130"/>
      <c r="T52" s="125"/>
      <c r="U52" s="125"/>
      <c r="V52" s="125"/>
      <c r="W52" s="125"/>
      <c r="X52" s="125"/>
      <c r="Y52" s="125"/>
      <c r="Z52" s="180"/>
    </row>
    <row r="53" spans="1:26" ht="28.5">
      <c r="A53" s="4" t="s">
        <v>191</v>
      </c>
      <c r="B53" s="108" t="s">
        <v>192</v>
      </c>
      <c r="C53" s="64" t="s">
        <v>193</v>
      </c>
      <c r="D53" s="154"/>
      <c r="E53" s="130"/>
      <c r="F53" s="130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30"/>
      <c r="S53" s="130"/>
      <c r="T53" s="125"/>
      <c r="U53" s="125"/>
      <c r="V53" s="125"/>
      <c r="W53" s="125"/>
      <c r="X53" s="125"/>
      <c r="Y53" s="125"/>
      <c r="Z53" s="180"/>
    </row>
    <row r="54" spans="1:26" ht="57">
      <c r="A54" s="4" t="s">
        <v>194</v>
      </c>
      <c r="B54" s="108" t="s">
        <v>195</v>
      </c>
      <c r="C54" s="64" t="s">
        <v>196</v>
      </c>
      <c r="D54" s="154"/>
      <c r="E54" s="130"/>
      <c r="F54" s="130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30"/>
      <c r="S54" s="130"/>
      <c r="T54" s="125"/>
      <c r="U54" s="125"/>
      <c r="V54" s="125"/>
      <c r="W54" s="125"/>
      <c r="X54" s="125"/>
      <c r="Y54" s="125"/>
      <c r="Z54" s="180"/>
    </row>
    <row r="55" spans="1:26" ht="114">
      <c r="A55" s="66" t="s">
        <v>197</v>
      </c>
      <c r="B55" s="108" t="s">
        <v>198</v>
      </c>
      <c r="C55" s="64" t="s">
        <v>199</v>
      </c>
      <c r="D55" s="154"/>
      <c r="E55" s="130"/>
      <c r="F55" s="130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30"/>
      <c r="S55" s="130"/>
      <c r="T55" s="125">
        <f aca="true" t="shared" si="5" ref="T55:Y55">SUM(T56:T59)</f>
        <v>0</v>
      </c>
      <c r="U55" s="125">
        <f t="shared" si="5"/>
        <v>0</v>
      </c>
      <c r="V55" s="125">
        <f t="shared" si="5"/>
        <v>0</v>
      </c>
      <c r="W55" s="125">
        <f t="shared" si="5"/>
        <v>0</v>
      </c>
      <c r="X55" s="125">
        <f t="shared" si="5"/>
        <v>0</v>
      </c>
      <c r="Y55" s="125">
        <f t="shared" si="5"/>
        <v>0</v>
      </c>
      <c r="Z55" s="125"/>
    </row>
    <row r="56" spans="1:26" ht="142.5">
      <c r="A56" s="8" t="s">
        <v>408</v>
      </c>
      <c r="B56" s="108" t="s">
        <v>200</v>
      </c>
      <c r="C56" s="64" t="s">
        <v>274</v>
      </c>
      <c r="D56" s="154" t="s">
        <v>241</v>
      </c>
      <c r="E56" s="130"/>
      <c r="F56" s="130"/>
      <c r="G56" s="185" t="s">
        <v>41</v>
      </c>
      <c r="H56" s="162" t="s">
        <v>85</v>
      </c>
      <c r="I56" s="186" t="s">
        <v>76</v>
      </c>
      <c r="J56" s="155"/>
      <c r="K56" s="187" t="s">
        <v>44</v>
      </c>
      <c r="L56" s="186" t="s">
        <v>86</v>
      </c>
      <c r="M56" s="186" t="s">
        <v>43</v>
      </c>
      <c r="N56" s="155"/>
      <c r="O56" s="155" t="s">
        <v>427</v>
      </c>
      <c r="P56" s="162" t="s">
        <v>374</v>
      </c>
      <c r="Q56" s="160" t="s">
        <v>389</v>
      </c>
      <c r="R56" s="130"/>
      <c r="S56" s="130"/>
      <c r="T56" s="125"/>
      <c r="U56" s="125"/>
      <c r="V56" s="125"/>
      <c r="W56" s="125"/>
      <c r="X56" s="125"/>
      <c r="Y56" s="125"/>
      <c r="Z56" s="180"/>
    </row>
    <row r="57" spans="1:26" ht="71.25">
      <c r="A57" s="8" t="s">
        <v>402</v>
      </c>
      <c r="B57" s="108" t="s">
        <v>109</v>
      </c>
      <c r="C57" s="64" t="s">
        <v>275</v>
      </c>
      <c r="D57" s="154"/>
      <c r="E57" s="130"/>
      <c r="F57" s="130"/>
      <c r="G57" s="185"/>
      <c r="H57" s="162"/>
      <c r="I57" s="186"/>
      <c r="J57" s="155"/>
      <c r="K57" s="187"/>
      <c r="L57" s="186"/>
      <c r="M57" s="186"/>
      <c r="N57" s="155"/>
      <c r="O57" s="155"/>
      <c r="P57" s="155"/>
      <c r="Q57" s="160"/>
      <c r="R57" s="130"/>
      <c r="S57" s="130"/>
      <c r="T57" s="125"/>
      <c r="U57" s="125"/>
      <c r="V57" s="125"/>
      <c r="W57" s="125"/>
      <c r="X57" s="125"/>
      <c r="Y57" s="125"/>
      <c r="Z57" s="180"/>
    </row>
    <row r="58" spans="1:26" ht="99.75">
      <c r="A58" s="8" t="s">
        <v>403</v>
      </c>
      <c r="B58" s="108" t="s">
        <v>117</v>
      </c>
      <c r="C58" s="64" t="s">
        <v>276</v>
      </c>
      <c r="D58" s="154"/>
      <c r="E58" s="130"/>
      <c r="F58" s="130"/>
      <c r="G58" s="185"/>
      <c r="H58" s="162"/>
      <c r="I58" s="186"/>
      <c r="J58" s="155"/>
      <c r="K58" s="187"/>
      <c r="L58" s="186"/>
      <c r="M58" s="186"/>
      <c r="N58" s="155"/>
      <c r="O58" s="155" t="s">
        <v>427</v>
      </c>
      <c r="P58" s="162" t="s">
        <v>385</v>
      </c>
      <c r="Q58" s="160" t="s">
        <v>389</v>
      </c>
      <c r="R58" s="130"/>
      <c r="S58" s="130"/>
      <c r="T58" s="125"/>
      <c r="U58" s="125"/>
      <c r="V58" s="125"/>
      <c r="W58" s="125"/>
      <c r="X58" s="125"/>
      <c r="Y58" s="125"/>
      <c r="Z58" s="180"/>
    </row>
    <row r="59" spans="1:26" ht="85.5">
      <c r="A59" s="4"/>
      <c r="B59" s="108" t="s">
        <v>409</v>
      </c>
      <c r="C59" s="64" t="s">
        <v>277</v>
      </c>
      <c r="D59" s="154"/>
      <c r="E59" s="130"/>
      <c r="F59" s="130"/>
      <c r="G59" s="185"/>
      <c r="H59" s="162"/>
      <c r="I59" s="186"/>
      <c r="J59" s="155"/>
      <c r="K59" s="187"/>
      <c r="L59" s="186"/>
      <c r="M59" s="186"/>
      <c r="N59" s="155"/>
      <c r="O59" s="155"/>
      <c r="P59" s="155"/>
      <c r="Q59" s="160"/>
      <c r="R59" s="130"/>
      <c r="S59" s="130"/>
      <c r="T59" s="125"/>
      <c r="U59" s="125"/>
      <c r="V59" s="125"/>
      <c r="W59" s="125"/>
      <c r="X59" s="125"/>
      <c r="Y59" s="125"/>
      <c r="Z59" s="180"/>
    </row>
    <row r="60" spans="1:26" ht="99.75">
      <c r="A60" s="66" t="s">
        <v>201</v>
      </c>
      <c r="B60" s="108" t="s">
        <v>202</v>
      </c>
      <c r="C60" s="64" t="s">
        <v>203</v>
      </c>
      <c r="D60" s="154"/>
      <c r="E60" s="130"/>
      <c r="F60" s="130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30"/>
      <c r="S60" s="130"/>
      <c r="T60" s="125">
        <f aca="true" t="shared" si="6" ref="T60:Y60">SUM(T61:T62)</f>
        <v>54.62</v>
      </c>
      <c r="U60" s="125">
        <f t="shared" si="6"/>
        <v>54.62</v>
      </c>
      <c r="V60" s="125">
        <f t="shared" si="6"/>
        <v>53.91</v>
      </c>
      <c r="W60" s="125">
        <f t="shared" si="6"/>
        <v>56.6055</v>
      </c>
      <c r="X60" s="125">
        <f t="shared" si="6"/>
        <v>59.435775</v>
      </c>
      <c r="Y60" s="125">
        <f t="shared" si="6"/>
        <v>62.40756375</v>
      </c>
      <c r="Z60" s="125"/>
    </row>
    <row r="61" spans="1:26" ht="142.5">
      <c r="A61" s="67" t="s">
        <v>349</v>
      </c>
      <c r="B61" s="108" t="s">
        <v>217</v>
      </c>
      <c r="C61" s="64"/>
      <c r="D61" s="154" t="s">
        <v>204</v>
      </c>
      <c r="E61" s="130"/>
      <c r="F61" s="130"/>
      <c r="G61" s="185" t="s">
        <v>41</v>
      </c>
      <c r="H61" s="162" t="s">
        <v>205</v>
      </c>
      <c r="I61" s="186" t="s">
        <v>76</v>
      </c>
      <c r="J61" s="155"/>
      <c r="K61" s="187" t="s">
        <v>44</v>
      </c>
      <c r="L61" s="186" t="s">
        <v>45</v>
      </c>
      <c r="M61" s="186" t="s">
        <v>43</v>
      </c>
      <c r="N61" s="155"/>
      <c r="O61" s="155" t="s">
        <v>435</v>
      </c>
      <c r="P61" s="155"/>
      <c r="Q61" s="160" t="s">
        <v>390</v>
      </c>
      <c r="R61" s="130"/>
      <c r="S61" s="130"/>
      <c r="T61" s="125">
        <v>54.62</v>
      </c>
      <c r="U61" s="125">
        <v>54.62</v>
      </c>
      <c r="V61" s="125">
        <v>53.91</v>
      </c>
      <c r="W61" s="125">
        <f>V61*1.05</f>
        <v>56.6055</v>
      </c>
      <c r="X61" s="125">
        <f>W61*1.05</f>
        <v>59.435775</v>
      </c>
      <c r="Y61" s="125">
        <f>X61*1.05</f>
        <v>62.40756375</v>
      </c>
      <c r="Z61" s="180"/>
    </row>
    <row r="62" spans="1:26" ht="14.25">
      <c r="A62" s="67" t="s">
        <v>350</v>
      </c>
      <c r="B62" s="108" t="s">
        <v>218</v>
      </c>
      <c r="C62" s="64"/>
      <c r="D62" s="154"/>
      <c r="E62" s="130"/>
      <c r="F62" s="130"/>
      <c r="G62" s="185"/>
      <c r="H62" s="162"/>
      <c r="I62" s="186"/>
      <c r="J62" s="155"/>
      <c r="K62" s="187"/>
      <c r="L62" s="186"/>
      <c r="M62" s="186"/>
      <c r="N62" s="155"/>
      <c r="O62" s="155"/>
      <c r="P62" s="155"/>
      <c r="Q62" s="160"/>
      <c r="R62" s="130"/>
      <c r="S62" s="130"/>
      <c r="T62" s="125"/>
      <c r="U62" s="125"/>
      <c r="V62" s="125"/>
      <c r="W62" s="125"/>
      <c r="X62" s="125"/>
      <c r="Y62" s="125"/>
      <c r="Z62" s="180"/>
    </row>
    <row r="63" spans="1:26" ht="156.75">
      <c r="A63" s="4" t="s">
        <v>206</v>
      </c>
      <c r="B63" s="108" t="s">
        <v>410</v>
      </c>
      <c r="C63" s="64" t="s">
        <v>207</v>
      </c>
      <c r="D63" s="154"/>
      <c r="E63" s="130"/>
      <c r="F63" s="130"/>
      <c r="G63" s="155"/>
      <c r="H63" s="155"/>
      <c r="I63" s="155"/>
      <c r="J63" s="155"/>
      <c r="K63" s="155"/>
      <c r="L63" s="155"/>
      <c r="M63" s="155"/>
      <c r="N63" s="130"/>
      <c r="O63" s="130"/>
      <c r="P63" s="130"/>
      <c r="Q63" s="130"/>
      <c r="R63" s="130"/>
      <c r="S63" s="130"/>
      <c r="T63" s="125">
        <f aca="true" t="shared" si="7" ref="T63:Y63">T65</f>
        <v>0</v>
      </c>
      <c r="U63" s="125">
        <f t="shared" si="7"/>
        <v>0</v>
      </c>
      <c r="V63" s="125">
        <f t="shared" si="7"/>
        <v>0</v>
      </c>
      <c r="W63" s="125">
        <f t="shared" si="7"/>
        <v>0</v>
      </c>
      <c r="X63" s="125">
        <f t="shared" si="7"/>
        <v>0</v>
      </c>
      <c r="Y63" s="125">
        <f t="shared" si="7"/>
        <v>0</v>
      </c>
      <c r="Z63" s="180"/>
    </row>
    <row r="64" spans="1:26" ht="142.5">
      <c r="A64" s="4" t="s">
        <v>398</v>
      </c>
      <c r="B64" s="108" t="s">
        <v>411</v>
      </c>
      <c r="C64" s="68" t="s">
        <v>400</v>
      </c>
      <c r="D64" s="167" t="s">
        <v>111</v>
      </c>
      <c r="E64" s="168"/>
      <c r="F64" s="168"/>
      <c r="G64" s="190" t="s">
        <v>41</v>
      </c>
      <c r="H64" s="170" t="s">
        <v>205</v>
      </c>
      <c r="I64" s="191" t="s">
        <v>76</v>
      </c>
      <c r="J64" s="130"/>
      <c r="K64" s="192" t="s">
        <v>44</v>
      </c>
      <c r="L64" s="191" t="s">
        <v>45</v>
      </c>
      <c r="M64" s="191" t="s">
        <v>43</v>
      </c>
      <c r="N64" s="130"/>
      <c r="O64" s="155" t="s">
        <v>435</v>
      </c>
      <c r="P64" s="130"/>
      <c r="Q64" s="160" t="s">
        <v>255</v>
      </c>
      <c r="R64" s="130"/>
      <c r="S64" s="130"/>
      <c r="T64" s="125"/>
      <c r="U64" s="125"/>
      <c r="V64" s="125"/>
      <c r="W64" s="125"/>
      <c r="X64" s="125"/>
      <c r="Y64" s="125"/>
      <c r="Z64" s="180"/>
    </row>
    <row r="65" spans="1:26" ht="142.5">
      <c r="A65" s="8" t="s">
        <v>399</v>
      </c>
      <c r="B65" s="110" t="s">
        <v>268</v>
      </c>
      <c r="C65" s="69" t="s">
        <v>269</v>
      </c>
      <c r="D65" s="193" t="s">
        <v>270</v>
      </c>
      <c r="E65" s="130"/>
      <c r="F65" s="130"/>
      <c r="G65" s="185" t="s">
        <v>41</v>
      </c>
      <c r="H65" s="162" t="s">
        <v>205</v>
      </c>
      <c r="I65" s="186" t="s">
        <v>76</v>
      </c>
      <c r="J65" s="155"/>
      <c r="K65" s="187" t="s">
        <v>44</v>
      </c>
      <c r="L65" s="186" t="s">
        <v>45</v>
      </c>
      <c r="M65" s="186" t="s">
        <v>43</v>
      </c>
      <c r="N65" s="130"/>
      <c r="O65" s="155" t="s">
        <v>263</v>
      </c>
      <c r="P65" s="155"/>
      <c r="Q65" s="160" t="s">
        <v>390</v>
      </c>
      <c r="R65" s="130"/>
      <c r="S65" s="130"/>
      <c r="T65" s="125"/>
      <c r="U65" s="125"/>
      <c r="V65" s="125"/>
      <c r="W65" s="125"/>
      <c r="X65" s="125"/>
      <c r="Y65" s="125"/>
      <c r="Z65" s="180"/>
    </row>
    <row r="66" spans="1:26" ht="28.5">
      <c r="A66" s="66"/>
      <c r="B66" s="107" t="s">
        <v>208</v>
      </c>
      <c r="C66" s="65"/>
      <c r="D66" s="154"/>
      <c r="E66" s="130"/>
      <c r="F66" s="130"/>
      <c r="G66" s="155"/>
      <c r="H66" s="155"/>
      <c r="I66" s="155"/>
      <c r="J66" s="155"/>
      <c r="K66" s="155"/>
      <c r="L66" s="155"/>
      <c r="M66" s="155"/>
      <c r="N66" s="130"/>
      <c r="O66" s="130"/>
      <c r="P66" s="130" t="s">
        <v>209</v>
      </c>
      <c r="Q66" s="175"/>
      <c r="R66" s="130"/>
      <c r="S66" s="130"/>
      <c r="T66" s="125">
        <f aca="true" t="shared" si="8" ref="T66:Y66">SUM(T8,T55,T60,T63)</f>
        <v>2207.681</v>
      </c>
      <c r="U66" s="125">
        <f t="shared" si="8"/>
        <v>1933.7007499999997</v>
      </c>
      <c r="V66" s="125">
        <f t="shared" si="8"/>
        <v>1894.774</v>
      </c>
      <c r="W66" s="125">
        <f t="shared" si="8"/>
        <v>1989.5127</v>
      </c>
      <c r="X66" s="125">
        <f t="shared" si="8"/>
        <v>2088.9883350000005</v>
      </c>
      <c r="Y66" s="125">
        <f t="shared" si="8"/>
        <v>2193.43775175</v>
      </c>
      <c r="Z66" s="180"/>
    </row>
    <row r="67" spans="1:26" ht="15">
      <c r="A67" s="17"/>
      <c r="B67" s="111"/>
      <c r="C67" s="7"/>
      <c r="D67" s="154"/>
      <c r="E67" s="130"/>
      <c r="F67" s="130"/>
      <c r="G67" s="194"/>
      <c r="H67" s="195"/>
      <c r="I67" s="195"/>
      <c r="J67" s="195"/>
      <c r="K67" s="195"/>
      <c r="L67" s="195"/>
      <c r="M67" s="195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1"/>
      <c r="Y67" s="131"/>
      <c r="Z67" s="104"/>
    </row>
    <row r="68" spans="1:26" ht="15">
      <c r="A68" s="9"/>
      <c r="B68" s="114"/>
      <c r="C68" s="9"/>
      <c r="D68" s="196"/>
      <c r="E68" s="112"/>
      <c r="F68" s="112"/>
      <c r="G68" s="115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04"/>
    </row>
    <row r="69" spans="1:26" ht="14.25">
      <c r="A69" s="9"/>
      <c r="B69" s="115"/>
      <c r="C69" s="9"/>
      <c r="D69" s="196"/>
      <c r="E69" s="112"/>
      <c r="F69" s="112"/>
      <c r="G69" s="130"/>
      <c r="H69" s="130"/>
      <c r="I69" s="130"/>
      <c r="J69" s="130"/>
      <c r="K69" s="130"/>
      <c r="L69" s="130"/>
      <c r="M69" s="130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04"/>
    </row>
    <row r="70" spans="1:26" s="11" customFormat="1" ht="15">
      <c r="A70" s="9"/>
      <c r="B70" s="114"/>
      <c r="C70" s="9"/>
      <c r="D70" s="196"/>
      <c r="E70" s="112"/>
      <c r="F70" s="112"/>
      <c r="G70" s="115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04"/>
    </row>
    <row r="71" spans="1:26" s="11" customFormat="1" ht="71.25">
      <c r="A71" s="9"/>
      <c r="B71" s="115" t="s">
        <v>406</v>
      </c>
      <c r="C71" s="9"/>
      <c r="D71" s="196"/>
      <c r="E71" s="112"/>
      <c r="F71" s="112"/>
      <c r="G71" s="115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04"/>
    </row>
    <row r="72" spans="1:26" ht="15">
      <c r="A72" s="286"/>
      <c r="B72" s="315"/>
      <c r="C72" s="288"/>
      <c r="D72" s="207"/>
      <c r="E72" s="148"/>
      <c r="F72" s="148"/>
      <c r="G72" s="208"/>
      <c r="H72" s="206"/>
      <c r="I72" s="206"/>
      <c r="J72" s="206"/>
      <c r="K72" s="206"/>
      <c r="L72" s="206"/>
      <c r="M72" s="206"/>
      <c r="N72" s="148"/>
      <c r="O72" s="148"/>
      <c r="P72" s="148"/>
      <c r="Q72" s="209"/>
      <c r="R72" s="209"/>
      <c r="S72" s="209"/>
      <c r="T72" s="210">
        <f aca="true" t="shared" si="9" ref="T72:Y72">T66+T67+T68+T69+T70+T71</f>
        <v>2207.681</v>
      </c>
      <c r="U72" s="210">
        <f t="shared" si="9"/>
        <v>1933.7007499999997</v>
      </c>
      <c r="V72" s="210">
        <f t="shared" si="9"/>
        <v>1894.774</v>
      </c>
      <c r="W72" s="210">
        <f t="shared" si="9"/>
        <v>1989.5127</v>
      </c>
      <c r="X72" s="210">
        <f t="shared" si="9"/>
        <v>2088.9883350000005</v>
      </c>
      <c r="Y72" s="210">
        <f t="shared" si="9"/>
        <v>2193.43775175</v>
      </c>
      <c r="Z72" s="104"/>
    </row>
    <row r="73" spans="7:13" ht="12.75">
      <c r="G73" s="41"/>
      <c r="H73" s="38"/>
      <c r="I73" s="38"/>
      <c r="J73" s="38"/>
      <c r="K73" s="38"/>
      <c r="L73" s="38"/>
      <c r="M73" s="38"/>
    </row>
    <row r="74" spans="7:13" ht="12.75">
      <c r="G74" s="39"/>
      <c r="H74" s="37"/>
      <c r="I74" s="37"/>
      <c r="J74" s="37"/>
      <c r="K74" s="37"/>
      <c r="L74" s="37"/>
      <c r="M74" s="37"/>
    </row>
    <row r="75" ht="14.25" customHeight="1"/>
    <row r="76" spans="1:26" ht="21.75" customHeight="1">
      <c r="A76" s="95"/>
      <c r="B76" s="95"/>
      <c r="C76" s="95"/>
      <c r="D76" s="95"/>
      <c r="E76" s="95"/>
      <c r="F76" s="95"/>
      <c r="G76" s="96"/>
      <c r="H76" s="95"/>
      <c r="I76" s="95"/>
      <c r="J76" s="95"/>
      <c r="K76" s="95"/>
      <c r="L76" s="95"/>
      <c r="M76" s="95"/>
      <c r="N76" s="95"/>
      <c r="O76" s="95"/>
      <c r="P76" s="95"/>
      <c r="Q76" s="97" t="s">
        <v>210</v>
      </c>
      <c r="R76" s="97"/>
      <c r="S76" s="97"/>
      <c r="T76" s="97"/>
      <c r="U76" s="97"/>
      <c r="V76" s="95"/>
      <c r="W76" s="95"/>
      <c r="X76" s="95" t="s">
        <v>209</v>
      </c>
      <c r="Y76" s="95"/>
      <c r="Z76" s="95"/>
    </row>
    <row r="77" spans="1:26" ht="25.5" customHeight="1">
      <c r="A77" s="95"/>
      <c r="B77" s="279" t="s">
        <v>242</v>
      </c>
      <c r="C77" s="279"/>
      <c r="D77" s="279"/>
      <c r="E77" s="95"/>
      <c r="F77" s="95"/>
      <c r="G77" s="96"/>
      <c r="H77" s="95" t="s">
        <v>298</v>
      </c>
      <c r="I77" s="95"/>
      <c r="J77" s="95"/>
      <c r="K77" s="95"/>
      <c r="L77" s="95"/>
      <c r="M77" s="95"/>
      <c r="N77" s="95"/>
      <c r="O77" s="95"/>
      <c r="P77" s="95"/>
      <c r="Q77" s="97" t="s">
        <v>212</v>
      </c>
      <c r="R77" s="97"/>
      <c r="S77" s="97"/>
      <c r="T77" s="97"/>
      <c r="U77" s="97"/>
      <c r="V77" s="95"/>
      <c r="W77" s="95"/>
      <c r="X77" s="98"/>
      <c r="Y77" s="289" t="s">
        <v>290</v>
      </c>
      <c r="Z77" s="289"/>
    </row>
    <row r="78" spans="7:13" ht="12.75">
      <c r="G78" s="32"/>
      <c r="H78" s="11"/>
      <c r="I78" s="11"/>
      <c r="J78" s="11"/>
      <c r="K78" s="11"/>
      <c r="L78" s="11"/>
      <c r="M78" s="11"/>
    </row>
    <row r="79" spans="7:13" ht="12.75">
      <c r="G79" s="32"/>
      <c r="I79" s="11"/>
      <c r="J79" s="11"/>
      <c r="K79" s="11"/>
      <c r="L79" s="11"/>
      <c r="M79" s="11"/>
    </row>
  </sheetData>
  <sheetProtection/>
  <mergeCells count="30">
    <mergeCell ref="R3:Y3"/>
    <mergeCell ref="V4:V5"/>
    <mergeCell ref="R4:R5"/>
    <mergeCell ref="N4:Q4"/>
    <mergeCell ref="H35:H36"/>
    <mergeCell ref="I35:I36"/>
    <mergeCell ref="A2:Y2"/>
    <mergeCell ref="A3:C5"/>
    <mergeCell ref="D3:D5"/>
    <mergeCell ref="E3:Q3"/>
    <mergeCell ref="E4:E5"/>
    <mergeCell ref="J4:M4"/>
    <mergeCell ref="B77:D77"/>
    <mergeCell ref="B23:B24"/>
    <mergeCell ref="C23:C24"/>
    <mergeCell ref="C9:C11"/>
    <mergeCell ref="Y77:Z77"/>
    <mergeCell ref="Z3:Z5"/>
    <mergeCell ref="X4:Y4"/>
    <mergeCell ref="W4:W5"/>
    <mergeCell ref="F4:I4"/>
    <mergeCell ref="S4:U4"/>
    <mergeCell ref="G35:G36"/>
    <mergeCell ref="A72:C72"/>
    <mergeCell ref="A9:A11"/>
    <mergeCell ref="B21:B22"/>
    <mergeCell ref="C21:C22"/>
    <mergeCell ref="A23:A24"/>
    <mergeCell ref="A21:A22"/>
    <mergeCell ref="B9:B11"/>
  </mergeCells>
  <printOptions/>
  <pageMargins left="0.3937007874015748" right="0.3937007874015748" top="0.51" bottom="0.3937007874015748" header="0.5118110236220472" footer="0.5118110236220472"/>
  <pageSetup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80"/>
  <sheetViews>
    <sheetView zoomScale="70" zoomScaleNormal="70" zoomScaleSheetLayoutView="40" zoomScalePageLayoutView="0" workbookViewId="0" topLeftCell="A1">
      <pane xSplit="7" ySplit="8" topLeftCell="H9" activePane="bottomRight" state="frozen"/>
      <selection pane="topLeft" activeCell="A60" sqref="A60:Z76"/>
      <selection pane="topRight" activeCell="A60" sqref="A60:Z76"/>
      <selection pane="bottomLeft" activeCell="A60" sqref="A60:Z76"/>
      <selection pane="bottomRight" activeCell="A60" sqref="A60:Z76"/>
    </sheetView>
  </sheetViews>
  <sheetFormatPr defaultColWidth="9.00390625" defaultRowHeight="12.75"/>
  <cols>
    <col min="1" max="1" width="7.00390625" style="15" customWidth="1"/>
    <col min="2" max="2" width="35.75390625" style="15" customWidth="1"/>
    <col min="3" max="3" width="11.125" style="15" customWidth="1"/>
    <col min="4" max="4" width="7.125" style="15" customWidth="1"/>
    <col min="5" max="5" width="0.12890625" style="15" hidden="1" customWidth="1"/>
    <col min="6" max="6" width="6.375" style="15" customWidth="1"/>
    <col min="7" max="7" width="17.625" style="33" customWidth="1"/>
    <col min="8" max="8" width="10.25390625" style="15" customWidth="1"/>
    <col min="9" max="9" width="12.25390625" style="15" customWidth="1"/>
    <col min="10" max="10" width="0.12890625" style="15" hidden="1" customWidth="1"/>
    <col min="11" max="11" width="17.00390625" style="15" customWidth="1"/>
    <col min="12" max="12" width="10.25390625" style="15" customWidth="1"/>
    <col min="13" max="13" width="11.875" style="15" customWidth="1"/>
    <col min="14" max="14" width="0.12890625" style="15" hidden="1" customWidth="1"/>
    <col min="15" max="15" width="21.875" style="15" customWidth="1"/>
    <col min="16" max="16" width="10.75390625" style="15" customWidth="1"/>
    <col min="17" max="17" width="12.375" style="15" customWidth="1"/>
    <col min="18" max="19" width="0.2421875" style="15" hidden="1" customWidth="1"/>
    <col min="20" max="20" width="13.375" style="15" customWidth="1"/>
    <col min="21" max="21" width="14.00390625" style="15" customWidth="1"/>
    <col min="22" max="22" width="12.625" style="15" customWidth="1"/>
    <col min="23" max="23" width="12.25390625" style="15" customWidth="1"/>
    <col min="24" max="24" width="15.00390625" style="15" customWidth="1"/>
    <col min="25" max="25" width="14.125" style="15" customWidth="1"/>
    <col min="26" max="26" width="8.25390625" style="0" customWidth="1"/>
  </cols>
  <sheetData>
    <row r="1" spans="7:13" ht="12.75">
      <c r="G1" s="31"/>
      <c r="H1" s="1"/>
      <c r="I1" s="1"/>
      <c r="J1" s="1"/>
      <c r="K1" s="1"/>
      <c r="L1" s="1"/>
      <c r="M1" s="1"/>
    </row>
    <row r="2" spans="1:25" ht="12.75">
      <c r="A2" s="251" t="s">
        <v>436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26" ht="31.5" customHeight="1">
      <c r="A3" s="277" t="s">
        <v>0</v>
      </c>
      <c r="B3" s="277"/>
      <c r="C3" s="277"/>
      <c r="D3" s="282" t="s">
        <v>1</v>
      </c>
      <c r="E3" s="277" t="s">
        <v>2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 t="s">
        <v>3</v>
      </c>
      <c r="S3" s="277"/>
      <c r="T3" s="277"/>
      <c r="U3" s="277"/>
      <c r="V3" s="277"/>
      <c r="W3" s="277"/>
      <c r="X3" s="277"/>
      <c r="Y3" s="277"/>
      <c r="Z3" s="277" t="s">
        <v>392</v>
      </c>
    </row>
    <row r="4" spans="1:26" ht="44.25" customHeight="1">
      <c r="A4" s="277"/>
      <c r="B4" s="277"/>
      <c r="C4" s="277"/>
      <c r="D4" s="282"/>
      <c r="E4" s="277"/>
      <c r="F4" s="277" t="s">
        <v>4</v>
      </c>
      <c r="G4" s="277"/>
      <c r="H4" s="277"/>
      <c r="I4" s="277"/>
      <c r="J4" s="302" t="s">
        <v>5</v>
      </c>
      <c r="K4" s="303"/>
      <c r="L4" s="303"/>
      <c r="M4" s="304"/>
      <c r="N4" s="277" t="s">
        <v>6</v>
      </c>
      <c r="O4" s="277"/>
      <c r="P4" s="277"/>
      <c r="Q4" s="277"/>
      <c r="R4" s="277"/>
      <c r="S4" s="277" t="s">
        <v>7</v>
      </c>
      <c r="T4" s="277"/>
      <c r="U4" s="277"/>
      <c r="V4" s="277" t="s">
        <v>326</v>
      </c>
      <c r="W4" s="277" t="s">
        <v>327</v>
      </c>
      <c r="X4" s="277" t="s">
        <v>8</v>
      </c>
      <c r="Y4" s="277"/>
      <c r="Z4" s="277"/>
    </row>
    <row r="5" spans="1:26" ht="107.25" customHeight="1">
      <c r="A5" s="277"/>
      <c r="B5" s="277"/>
      <c r="C5" s="277"/>
      <c r="D5" s="282"/>
      <c r="E5" s="277"/>
      <c r="F5" s="61"/>
      <c r="G5" s="61" t="s">
        <v>9</v>
      </c>
      <c r="H5" s="61" t="s">
        <v>10</v>
      </c>
      <c r="I5" s="61" t="s">
        <v>11</v>
      </c>
      <c r="J5" s="61"/>
      <c r="K5" s="61" t="s">
        <v>9</v>
      </c>
      <c r="L5" s="61" t="s">
        <v>10</v>
      </c>
      <c r="M5" s="61" t="s">
        <v>11</v>
      </c>
      <c r="N5" s="61"/>
      <c r="O5" s="61" t="s">
        <v>9</v>
      </c>
      <c r="P5" s="61" t="s">
        <v>10</v>
      </c>
      <c r="Q5" s="61" t="s">
        <v>11</v>
      </c>
      <c r="R5" s="277"/>
      <c r="S5" s="61"/>
      <c r="T5" s="61" t="s">
        <v>332</v>
      </c>
      <c r="U5" s="61" t="s">
        <v>325</v>
      </c>
      <c r="V5" s="277"/>
      <c r="W5" s="277"/>
      <c r="X5" s="61" t="s">
        <v>328</v>
      </c>
      <c r="Y5" s="61" t="s">
        <v>330</v>
      </c>
      <c r="Z5" s="277"/>
    </row>
    <row r="6" spans="1:26" ht="12.75">
      <c r="A6" s="2" t="s">
        <v>12</v>
      </c>
      <c r="B6" s="2" t="s">
        <v>13</v>
      </c>
      <c r="C6" s="2" t="s">
        <v>14</v>
      </c>
      <c r="D6" s="3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" t="s">
        <v>22</v>
      </c>
      <c r="P6" s="2" t="s">
        <v>23</v>
      </c>
      <c r="Q6" s="2" t="s">
        <v>24</v>
      </c>
      <c r="R6" s="2"/>
      <c r="S6" s="2"/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28.5">
      <c r="A7" s="4" t="s">
        <v>32</v>
      </c>
      <c r="B7" s="107" t="s">
        <v>33</v>
      </c>
      <c r="C7" s="65" t="s">
        <v>34</v>
      </c>
      <c r="D7" s="151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25">
        <f aca="true" t="shared" si="0" ref="T7:Y7">SUM(T8,T55,T60,T63)</f>
        <v>2864.646</v>
      </c>
      <c r="U7" s="125">
        <f t="shared" si="0"/>
        <v>2680.2137599999996</v>
      </c>
      <c r="V7" s="125">
        <f t="shared" si="0"/>
        <v>2951.262</v>
      </c>
      <c r="W7" s="125">
        <f t="shared" si="0"/>
        <v>2930.8161</v>
      </c>
      <c r="X7" s="125">
        <f t="shared" si="0"/>
        <v>3077.026425</v>
      </c>
      <c r="Y7" s="125">
        <f t="shared" si="0"/>
        <v>3230.5406566500005</v>
      </c>
      <c r="Z7" s="112"/>
    </row>
    <row r="8" spans="1:26" ht="99.75">
      <c r="A8" s="66" t="s">
        <v>35</v>
      </c>
      <c r="B8" s="108" t="s">
        <v>36</v>
      </c>
      <c r="C8" s="64" t="s">
        <v>37</v>
      </c>
      <c r="D8" s="154"/>
      <c r="E8" s="130"/>
      <c r="F8" s="130"/>
      <c r="G8" s="155"/>
      <c r="H8" s="155"/>
      <c r="I8" s="155"/>
      <c r="J8" s="155"/>
      <c r="K8" s="155"/>
      <c r="L8" s="155"/>
      <c r="M8" s="155"/>
      <c r="N8" s="130"/>
      <c r="O8" s="130"/>
      <c r="P8" s="130"/>
      <c r="Q8" s="130"/>
      <c r="R8" s="130"/>
      <c r="S8" s="130"/>
      <c r="T8" s="125">
        <f aca="true" t="shared" si="1" ref="T8:Y8">SUM(T9:T54)</f>
        <v>2555.6960000000004</v>
      </c>
      <c r="U8" s="125">
        <f t="shared" si="1"/>
        <v>2371.26376</v>
      </c>
      <c r="V8" s="125">
        <f t="shared" si="1"/>
        <v>2679.702</v>
      </c>
      <c r="W8" s="125">
        <f t="shared" si="1"/>
        <v>2813.3631</v>
      </c>
      <c r="X8" s="125">
        <f t="shared" si="1"/>
        <v>2953.700775</v>
      </c>
      <c r="Y8" s="125">
        <f t="shared" si="1"/>
        <v>3101.0487241500005</v>
      </c>
      <c r="Z8" s="180"/>
    </row>
    <row r="9" spans="1:26" ht="156.75">
      <c r="A9" s="290" t="s">
        <v>38</v>
      </c>
      <c r="B9" s="298" t="s">
        <v>39</v>
      </c>
      <c r="C9" s="294" t="s">
        <v>40</v>
      </c>
      <c r="D9" s="154" t="s">
        <v>220</v>
      </c>
      <c r="E9" s="130"/>
      <c r="F9" s="130"/>
      <c r="G9" s="181" t="s">
        <v>41</v>
      </c>
      <c r="H9" s="157" t="s">
        <v>42</v>
      </c>
      <c r="I9" s="182" t="s">
        <v>253</v>
      </c>
      <c r="J9" s="155"/>
      <c r="K9" s="183" t="s">
        <v>44</v>
      </c>
      <c r="L9" s="182" t="s">
        <v>45</v>
      </c>
      <c r="M9" s="182" t="s">
        <v>43</v>
      </c>
      <c r="N9" s="155"/>
      <c r="O9" s="155" t="s">
        <v>437</v>
      </c>
      <c r="P9" s="184" t="s">
        <v>373</v>
      </c>
      <c r="Q9" s="160" t="s">
        <v>389</v>
      </c>
      <c r="R9" s="130"/>
      <c r="S9" s="130"/>
      <c r="T9" s="125">
        <v>633.896</v>
      </c>
      <c r="U9" s="126">
        <v>582.9621</v>
      </c>
      <c r="V9" s="125">
        <v>674.602</v>
      </c>
      <c r="W9" s="125">
        <f aca="true" t="shared" si="2" ref="W9:Y10">V9*1.05</f>
        <v>708.3321</v>
      </c>
      <c r="X9" s="125">
        <f t="shared" si="2"/>
        <v>743.748705</v>
      </c>
      <c r="Y9" s="125">
        <f t="shared" si="2"/>
        <v>780.93614025</v>
      </c>
      <c r="Z9" s="180"/>
    </row>
    <row r="10" spans="1:26" ht="156.75">
      <c r="A10" s="297"/>
      <c r="B10" s="299"/>
      <c r="C10" s="295"/>
      <c r="D10" s="154" t="s">
        <v>318</v>
      </c>
      <c r="E10" s="130"/>
      <c r="F10" s="130"/>
      <c r="G10" s="181" t="s">
        <v>41</v>
      </c>
      <c r="H10" s="157" t="s">
        <v>42</v>
      </c>
      <c r="I10" s="182" t="s">
        <v>253</v>
      </c>
      <c r="J10" s="155"/>
      <c r="K10" s="183" t="s">
        <v>44</v>
      </c>
      <c r="L10" s="182" t="s">
        <v>45</v>
      </c>
      <c r="M10" s="182" t="s">
        <v>43</v>
      </c>
      <c r="N10" s="155"/>
      <c r="O10" s="155" t="s">
        <v>437</v>
      </c>
      <c r="P10" s="184" t="s">
        <v>373</v>
      </c>
      <c r="Q10" s="160" t="s">
        <v>389</v>
      </c>
      <c r="R10" s="130"/>
      <c r="S10" s="130"/>
      <c r="T10" s="125"/>
      <c r="U10" s="126"/>
      <c r="V10" s="125">
        <v>20</v>
      </c>
      <c r="W10" s="125">
        <f t="shared" si="2"/>
        <v>21</v>
      </c>
      <c r="X10" s="125">
        <f t="shared" si="2"/>
        <v>22.05</v>
      </c>
      <c r="Y10" s="125">
        <f t="shared" si="2"/>
        <v>23.152500000000003</v>
      </c>
      <c r="Z10" s="180"/>
    </row>
    <row r="11" spans="1:26" ht="156.75">
      <c r="A11" s="291"/>
      <c r="B11" s="300"/>
      <c r="C11" s="296"/>
      <c r="D11" s="154" t="s">
        <v>281</v>
      </c>
      <c r="E11" s="130"/>
      <c r="F11" s="130"/>
      <c r="G11" s="181" t="s">
        <v>41</v>
      </c>
      <c r="H11" s="157" t="s">
        <v>42</v>
      </c>
      <c r="I11" s="182" t="s">
        <v>253</v>
      </c>
      <c r="J11" s="155"/>
      <c r="K11" s="183" t="s">
        <v>44</v>
      </c>
      <c r="L11" s="182" t="s">
        <v>45</v>
      </c>
      <c r="M11" s="182" t="s">
        <v>43</v>
      </c>
      <c r="N11" s="155"/>
      <c r="O11" s="155" t="s">
        <v>437</v>
      </c>
      <c r="P11" s="184" t="s">
        <v>373</v>
      </c>
      <c r="Q11" s="160" t="s">
        <v>389</v>
      </c>
      <c r="R11" s="130"/>
      <c r="S11" s="130"/>
      <c r="T11" s="125">
        <v>20</v>
      </c>
      <c r="U11" s="126">
        <v>0</v>
      </c>
      <c r="V11" s="125"/>
      <c r="W11" s="125"/>
      <c r="X11" s="125"/>
      <c r="Y11" s="125"/>
      <c r="Z11" s="180"/>
    </row>
    <row r="12" spans="1:26" ht="28.5">
      <c r="A12" s="4" t="s">
        <v>46</v>
      </c>
      <c r="B12" s="108" t="s">
        <v>47</v>
      </c>
      <c r="C12" s="64" t="s">
        <v>48</v>
      </c>
      <c r="D12" s="154"/>
      <c r="E12" s="130"/>
      <c r="F12" s="130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30"/>
      <c r="S12" s="130"/>
      <c r="T12" s="125"/>
      <c r="U12" s="125"/>
      <c r="V12" s="125"/>
      <c r="W12" s="125"/>
      <c r="X12" s="125"/>
      <c r="Y12" s="125"/>
      <c r="Z12" s="180"/>
    </row>
    <row r="13" spans="1:26" ht="256.5">
      <c r="A13" s="4" t="s">
        <v>49</v>
      </c>
      <c r="B13" s="108" t="s">
        <v>393</v>
      </c>
      <c r="C13" s="64" t="s">
        <v>50</v>
      </c>
      <c r="D13" s="154"/>
      <c r="E13" s="130"/>
      <c r="F13" s="130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30"/>
      <c r="S13" s="130"/>
      <c r="T13" s="125"/>
      <c r="U13" s="125"/>
      <c r="V13" s="125"/>
      <c r="W13" s="125"/>
      <c r="X13" s="125"/>
      <c r="Y13" s="125"/>
      <c r="Z13" s="180"/>
    </row>
    <row r="14" spans="1:26" ht="213.75">
      <c r="A14" s="4" t="s">
        <v>51</v>
      </c>
      <c r="B14" s="108" t="s">
        <v>394</v>
      </c>
      <c r="C14" s="64" t="s">
        <v>52</v>
      </c>
      <c r="D14" s="154" t="s">
        <v>226</v>
      </c>
      <c r="E14" s="155"/>
      <c r="F14" s="155"/>
      <c r="G14" s="185" t="s">
        <v>41</v>
      </c>
      <c r="H14" s="162" t="s">
        <v>284</v>
      </c>
      <c r="I14" s="186" t="s">
        <v>253</v>
      </c>
      <c r="J14" s="155"/>
      <c r="K14" s="187" t="s">
        <v>44</v>
      </c>
      <c r="L14" s="186" t="s">
        <v>283</v>
      </c>
      <c r="M14" s="186" t="s">
        <v>43</v>
      </c>
      <c r="N14" s="155"/>
      <c r="O14" s="155" t="s">
        <v>437</v>
      </c>
      <c r="P14" s="155" t="s">
        <v>384</v>
      </c>
      <c r="Q14" s="160" t="s">
        <v>389</v>
      </c>
      <c r="R14" s="130"/>
      <c r="S14" s="130"/>
      <c r="T14" s="125">
        <v>59.2</v>
      </c>
      <c r="U14" s="125">
        <v>59.2</v>
      </c>
      <c r="V14" s="125"/>
      <c r="W14" s="125"/>
      <c r="X14" s="125"/>
      <c r="Y14" s="125"/>
      <c r="Z14" s="180"/>
    </row>
    <row r="15" spans="1:26" ht="142.5">
      <c r="A15" s="4" t="s">
        <v>53</v>
      </c>
      <c r="B15" s="108" t="s">
        <v>54</v>
      </c>
      <c r="C15" s="64" t="s">
        <v>55</v>
      </c>
      <c r="D15" s="154"/>
      <c r="E15" s="130"/>
      <c r="F15" s="130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30"/>
      <c r="S15" s="130"/>
      <c r="T15" s="125"/>
      <c r="U15" s="125"/>
      <c r="V15" s="125"/>
      <c r="W15" s="125"/>
      <c r="X15" s="125"/>
      <c r="Y15" s="125"/>
      <c r="Z15" s="180"/>
    </row>
    <row r="16" spans="1:26" ht="99.75">
      <c r="A16" s="4" t="s">
        <v>56</v>
      </c>
      <c r="B16" s="108" t="s">
        <v>57</v>
      </c>
      <c r="C16" s="64" t="s">
        <v>58</v>
      </c>
      <c r="D16" s="154"/>
      <c r="E16" s="130"/>
      <c r="F16" s="130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30"/>
      <c r="S16" s="130"/>
      <c r="T16" s="125"/>
      <c r="U16" s="125"/>
      <c r="V16" s="125"/>
      <c r="W16" s="125"/>
      <c r="X16" s="125"/>
      <c r="Y16" s="125"/>
      <c r="Z16" s="180"/>
    </row>
    <row r="17" spans="1:26" ht="128.25">
      <c r="A17" s="4" t="s">
        <v>59</v>
      </c>
      <c r="B17" s="108" t="s">
        <v>60</v>
      </c>
      <c r="C17" s="64" t="s">
        <v>61</v>
      </c>
      <c r="D17" s="154"/>
      <c r="E17" s="130"/>
      <c r="F17" s="130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30"/>
      <c r="S17" s="130"/>
      <c r="T17" s="125"/>
      <c r="U17" s="125"/>
      <c r="V17" s="125"/>
      <c r="W17" s="125"/>
      <c r="X17" s="125"/>
      <c r="Y17" s="125"/>
      <c r="Z17" s="180"/>
    </row>
    <row r="18" spans="1:26" ht="57">
      <c r="A18" s="4" t="s">
        <v>62</v>
      </c>
      <c r="B18" s="108" t="s">
        <v>63</v>
      </c>
      <c r="C18" s="64" t="s">
        <v>64</v>
      </c>
      <c r="D18" s="154"/>
      <c r="E18" s="130"/>
      <c r="F18" s="130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30"/>
      <c r="S18" s="130"/>
      <c r="T18" s="125"/>
      <c r="U18" s="125"/>
      <c r="V18" s="125"/>
      <c r="W18" s="125"/>
      <c r="X18" s="125"/>
      <c r="Y18" s="125"/>
      <c r="Z18" s="180"/>
    </row>
    <row r="19" spans="1:26" ht="42.75">
      <c r="A19" s="4" t="s">
        <v>65</v>
      </c>
      <c r="B19" s="108" t="s">
        <v>66</v>
      </c>
      <c r="C19" s="64" t="s">
        <v>67</v>
      </c>
      <c r="D19" s="154"/>
      <c r="E19" s="130"/>
      <c r="F19" s="130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30"/>
      <c r="S19" s="130"/>
      <c r="T19" s="125"/>
      <c r="U19" s="125"/>
      <c r="V19" s="125"/>
      <c r="W19" s="125"/>
      <c r="X19" s="125"/>
      <c r="Y19" s="125"/>
      <c r="Z19" s="180"/>
    </row>
    <row r="20" spans="1:26" ht="57">
      <c r="A20" s="4" t="s">
        <v>68</v>
      </c>
      <c r="B20" s="108" t="s">
        <v>69</v>
      </c>
      <c r="C20" s="64" t="s">
        <v>70</v>
      </c>
      <c r="D20" s="154"/>
      <c r="E20" s="130"/>
      <c r="F20" s="130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30"/>
      <c r="S20" s="130"/>
      <c r="T20" s="125"/>
      <c r="U20" s="125"/>
      <c r="V20" s="125"/>
      <c r="W20" s="125"/>
      <c r="X20" s="125"/>
      <c r="Y20" s="125"/>
      <c r="Z20" s="180"/>
    </row>
    <row r="21" spans="1:26" ht="156.75">
      <c r="A21" s="290" t="s">
        <v>71</v>
      </c>
      <c r="B21" s="292" t="s">
        <v>72</v>
      </c>
      <c r="C21" s="294" t="s">
        <v>73</v>
      </c>
      <c r="D21" s="154" t="s">
        <v>74</v>
      </c>
      <c r="E21" s="130"/>
      <c r="F21" s="130"/>
      <c r="G21" s="185" t="s">
        <v>41</v>
      </c>
      <c r="H21" s="162" t="s">
        <v>75</v>
      </c>
      <c r="I21" s="186" t="s">
        <v>76</v>
      </c>
      <c r="J21" s="155"/>
      <c r="K21" s="187" t="s">
        <v>44</v>
      </c>
      <c r="L21" s="186" t="s">
        <v>77</v>
      </c>
      <c r="M21" s="186" t="s">
        <v>43</v>
      </c>
      <c r="N21" s="155"/>
      <c r="O21" s="155" t="s">
        <v>437</v>
      </c>
      <c r="P21" s="162" t="s">
        <v>371</v>
      </c>
      <c r="Q21" s="160" t="s">
        <v>255</v>
      </c>
      <c r="R21" s="130"/>
      <c r="S21" s="130"/>
      <c r="T21" s="125">
        <v>193.381</v>
      </c>
      <c r="U21" s="125">
        <v>193.381</v>
      </c>
      <c r="V21" s="125">
        <v>200</v>
      </c>
      <c r="W21" s="125">
        <f aca="true" t="shared" si="3" ref="W21:Y24">V21*1.05</f>
        <v>210</v>
      </c>
      <c r="X21" s="125">
        <f t="shared" si="3"/>
        <v>220.5</v>
      </c>
      <c r="Y21" s="125">
        <f t="shared" si="3"/>
        <v>231.525</v>
      </c>
      <c r="Z21" s="180"/>
    </row>
    <row r="22" spans="1:26" ht="42.75">
      <c r="A22" s="291"/>
      <c r="B22" s="293"/>
      <c r="C22" s="296"/>
      <c r="D22" s="154" t="s">
        <v>278</v>
      </c>
      <c r="E22" s="130"/>
      <c r="F22" s="130"/>
      <c r="G22" s="185"/>
      <c r="H22" s="162"/>
      <c r="I22" s="186"/>
      <c r="J22" s="155"/>
      <c r="K22" s="187"/>
      <c r="L22" s="186"/>
      <c r="M22" s="186"/>
      <c r="N22" s="155"/>
      <c r="O22" s="155"/>
      <c r="P22" s="162" t="s">
        <v>370</v>
      </c>
      <c r="Q22" s="160" t="s">
        <v>389</v>
      </c>
      <c r="R22" s="130"/>
      <c r="S22" s="130"/>
      <c r="T22" s="125"/>
      <c r="U22" s="125"/>
      <c r="V22" s="125"/>
      <c r="W22" s="125"/>
      <c r="X22" s="125"/>
      <c r="Y22" s="125"/>
      <c r="Z22" s="180"/>
    </row>
    <row r="23" spans="1:26" ht="42.75">
      <c r="A23" s="290" t="s">
        <v>78</v>
      </c>
      <c r="B23" s="292" t="s">
        <v>407</v>
      </c>
      <c r="C23" s="294" t="s">
        <v>79</v>
      </c>
      <c r="D23" s="154" t="s">
        <v>314</v>
      </c>
      <c r="E23" s="130"/>
      <c r="F23" s="130"/>
      <c r="G23" s="185"/>
      <c r="H23" s="162"/>
      <c r="I23" s="186"/>
      <c r="J23" s="155"/>
      <c r="K23" s="187"/>
      <c r="L23" s="186"/>
      <c r="M23" s="186"/>
      <c r="N23" s="155"/>
      <c r="O23" s="188"/>
      <c r="P23" s="162" t="s">
        <v>372</v>
      </c>
      <c r="Q23" s="163"/>
      <c r="R23" s="189"/>
      <c r="S23" s="130"/>
      <c r="T23" s="125"/>
      <c r="U23" s="125"/>
      <c r="V23" s="125"/>
      <c r="W23" s="125"/>
      <c r="X23" s="125"/>
      <c r="Y23" s="125"/>
      <c r="Z23" s="180"/>
    </row>
    <row r="24" spans="1:26" ht="156.75">
      <c r="A24" s="291"/>
      <c r="B24" s="293"/>
      <c r="C24" s="296"/>
      <c r="D24" s="154" t="s">
        <v>361</v>
      </c>
      <c r="E24" s="130"/>
      <c r="F24" s="130"/>
      <c r="G24" s="185" t="s">
        <v>41</v>
      </c>
      <c r="H24" s="162" t="s">
        <v>80</v>
      </c>
      <c r="I24" s="186" t="s">
        <v>76</v>
      </c>
      <c r="J24" s="155"/>
      <c r="K24" s="187" t="s">
        <v>44</v>
      </c>
      <c r="L24" s="186" t="s">
        <v>81</v>
      </c>
      <c r="M24" s="186" t="s">
        <v>43</v>
      </c>
      <c r="N24" s="155"/>
      <c r="O24" s="155" t="s">
        <v>437</v>
      </c>
      <c r="P24" s="162" t="s">
        <v>372</v>
      </c>
      <c r="Q24" s="160" t="s">
        <v>389</v>
      </c>
      <c r="R24" s="189"/>
      <c r="S24" s="130"/>
      <c r="T24" s="125">
        <v>402.6</v>
      </c>
      <c r="U24" s="125">
        <v>402.6</v>
      </c>
      <c r="V24" s="125">
        <v>403.8</v>
      </c>
      <c r="W24" s="125">
        <f t="shared" si="3"/>
        <v>423.99</v>
      </c>
      <c r="X24" s="125">
        <f t="shared" si="3"/>
        <v>445.1895</v>
      </c>
      <c r="Y24" s="125">
        <f t="shared" si="3"/>
        <v>467.448975</v>
      </c>
      <c r="Z24" s="180"/>
    </row>
    <row r="25" spans="1:26" ht="156.75">
      <c r="A25" s="4" t="s">
        <v>82</v>
      </c>
      <c r="B25" s="108" t="s">
        <v>395</v>
      </c>
      <c r="C25" s="64" t="s">
        <v>83</v>
      </c>
      <c r="D25" s="154" t="s">
        <v>84</v>
      </c>
      <c r="E25" s="130"/>
      <c r="F25" s="130"/>
      <c r="G25" s="185" t="s">
        <v>41</v>
      </c>
      <c r="H25" s="162" t="s">
        <v>85</v>
      </c>
      <c r="I25" s="186" t="s">
        <v>76</v>
      </c>
      <c r="J25" s="155"/>
      <c r="K25" s="187" t="s">
        <v>44</v>
      </c>
      <c r="L25" s="186" t="s">
        <v>86</v>
      </c>
      <c r="M25" s="186" t="s">
        <v>43</v>
      </c>
      <c r="N25" s="155"/>
      <c r="O25" s="155" t="s">
        <v>437</v>
      </c>
      <c r="P25" s="162" t="s">
        <v>374</v>
      </c>
      <c r="Q25" s="160" t="s">
        <v>389</v>
      </c>
      <c r="R25" s="130"/>
      <c r="S25" s="130"/>
      <c r="T25" s="125"/>
      <c r="U25" s="125"/>
      <c r="V25" s="125"/>
      <c r="W25" s="125"/>
      <c r="X25" s="125"/>
      <c r="Y25" s="125"/>
      <c r="Z25" s="180"/>
    </row>
    <row r="26" spans="1:26" ht="71.25">
      <c r="A26" s="4" t="s">
        <v>87</v>
      </c>
      <c r="B26" s="108" t="s">
        <v>88</v>
      </c>
      <c r="C26" s="64" t="s">
        <v>89</v>
      </c>
      <c r="D26" s="154"/>
      <c r="E26" s="130"/>
      <c r="F26" s="130"/>
      <c r="G26" s="155"/>
      <c r="H26" s="155"/>
      <c r="I26" s="155"/>
      <c r="J26" s="155"/>
      <c r="K26" s="155"/>
      <c r="L26" s="155"/>
      <c r="M26" s="155"/>
      <c r="N26" s="155"/>
      <c r="O26" s="155"/>
      <c r="P26" s="162"/>
      <c r="Q26" s="155"/>
      <c r="R26" s="130"/>
      <c r="S26" s="130"/>
      <c r="T26" s="125"/>
      <c r="U26" s="125"/>
      <c r="V26" s="125"/>
      <c r="W26" s="125"/>
      <c r="X26" s="125"/>
      <c r="Y26" s="125"/>
      <c r="Z26" s="180"/>
    </row>
    <row r="27" spans="1:26" ht="99.75">
      <c r="A27" s="4" t="s">
        <v>90</v>
      </c>
      <c r="B27" s="108" t="s">
        <v>91</v>
      </c>
      <c r="C27" s="64" t="s">
        <v>92</v>
      </c>
      <c r="D27" s="154"/>
      <c r="E27" s="130"/>
      <c r="F27" s="130"/>
      <c r="G27" s="155"/>
      <c r="H27" s="155"/>
      <c r="I27" s="155"/>
      <c r="J27" s="155"/>
      <c r="K27" s="155"/>
      <c r="L27" s="155"/>
      <c r="M27" s="155"/>
      <c r="N27" s="155"/>
      <c r="O27" s="155"/>
      <c r="P27" s="162"/>
      <c r="Q27" s="155"/>
      <c r="R27" s="130"/>
      <c r="S27" s="130"/>
      <c r="T27" s="125"/>
      <c r="U27" s="125"/>
      <c r="V27" s="125"/>
      <c r="W27" s="125"/>
      <c r="X27" s="125"/>
      <c r="Y27" s="125"/>
      <c r="Z27" s="180"/>
    </row>
    <row r="28" spans="1:26" ht="57">
      <c r="A28" s="4" t="s">
        <v>93</v>
      </c>
      <c r="B28" s="108" t="s">
        <v>94</v>
      </c>
      <c r="C28" s="64" t="s">
        <v>95</v>
      </c>
      <c r="D28" s="154"/>
      <c r="E28" s="130"/>
      <c r="F28" s="130"/>
      <c r="G28" s="155"/>
      <c r="H28" s="155"/>
      <c r="I28" s="155"/>
      <c r="J28" s="155"/>
      <c r="K28" s="155"/>
      <c r="L28" s="155"/>
      <c r="M28" s="155"/>
      <c r="N28" s="155"/>
      <c r="O28" s="155"/>
      <c r="P28" s="162" t="s">
        <v>375</v>
      </c>
      <c r="Q28" s="160" t="s">
        <v>389</v>
      </c>
      <c r="R28" s="130"/>
      <c r="S28" s="130"/>
      <c r="T28" s="125"/>
      <c r="U28" s="125"/>
      <c r="V28" s="125"/>
      <c r="W28" s="125"/>
      <c r="X28" s="125"/>
      <c r="Y28" s="125"/>
      <c r="Z28" s="180"/>
    </row>
    <row r="29" spans="1:26" ht="199.5">
      <c r="A29" s="4" t="s">
        <v>96</v>
      </c>
      <c r="B29" s="108" t="s">
        <v>97</v>
      </c>
      <c r="C29" s="64" t="s">
        <v>98</v>
      </c>
      <c r="D29" s="154" t="s">
        <v>304</v>
      </c>
      <c r="E29" s="130"/>
      <c r="F29" s="130"/>
      <c r="G29" s="185" t="s">
        <v>100</v>
      </c>
      <c r="H29" s="162" t="s">
        <v>101</v>
      </c>
      <c r="I29" s="186" t="s">
        <v>76</v>
      </c>
      <c r="J29" s="155"/>
      <c r="K29" s="187" t="s">
        <v>102</v>
      </c>
      <c r="L29" s="186" t="s">
        <v>103</v>
      </c>
      <c r="M29" s="186" t="s">
        <v>104</v>
      </c>
      <c r="N29" s="155"/>
      <c r="O29" s="155" t="s">
        <v>437</v>
      </c>
      <c r="P29" s="162" t="s">
        <v>376</v>
      </c>
      <c r="Q29" s="160" t="s">
        <v>389</v>
      </c>
      <c r="R29" s="130"/>
      <c r="S29" s="130"/>
      <c r="T29" s="125">
        <v>10.999</v>
      </c>
      <c r="U29" s="125">
        <v>10.608</v>
      </c>
      <c r="V29" s="125">
        <v>17.7</v>
      </c>
      <c r="W29" s="125">
        <f>V29*1.05</f>
        <v>18.585</v>
      </c>
      <c r="X29" s="125">
        <f>W29*1.05</f>
        <v>19.51425</v>
      </c>
      <c r="Y29" s="125">
        <f>X29*1.05</f>
        <v>20.4899625</v>
      </c>
      <c r="Z29" s="180"/>
    </row>
    <row r="30" spans="1:26" ht="71.25">
      <c r="A30" s="4" t="s">
        <v>105</v>
      </c>
      <c r="B30" s="108" t="s">
        <v>106</v>
      </c>
      <c r="C30" s="64" t="s">
        <v>107</v>
      </c>
      <c r="D30" s="154"/>
      <c r="E30" s="130"/>
      <c r="F30" s="130"/>
      <c r="G30" s="185"/>
      <c r="H30" s="162"/>
      <c r="I30" s="186"/>
      <c r="J30" s="155"/>
      <c r="K30" s="187"/>
      <c r="L30" s="186"/>
      <c r="M30" s="186"/>
      <c r="N30" s="155"/>
      <c r="O30" s="155"/>
      <c r="P30" s="155"/>
      <c r="Q30" s="155"/>
      <c r="R30" s="130"/>
      <c r="S30" s="130"/>
      <c r="T30" s="125"/>
      <c r="U30" s="125"/>
      <c r="V30" s="125"/>
      <c r="W30" s="125"/>
      <c r="X30" s="125"/>
      <c r="Y30" s="125"/>
      <c r="Z30" s="180"/>
    </row>
    <row r="31" spans="1:26" ht="185.25">
      <c r="A31" s="4" t="s">
        <v>108</v>
      </c>
      <c r="B31" s="108" t="s">
        <v>109</v>
      </c>
      <c r="C31" s="64" t="s">
        <v>110</v>
      </c>
      <c r="D31" s="154" t="s">
        <v>111</v>
      </c>
      <c r="E31" s="130"/>
      <c r="F31" s="130"/>
      <c r="G31" s="185" t="s">
        <v>41</v>
      </c>
      <c r="H31" s="162" t="s">
        <v>112</v>
      </c>
      <c r="I31" s="186" t="s">
        <v>76</v>
      </c>
      <c r="J31" s="155"/>
      <c r="K31" s="187" t="s">
        <v>113</v>
      </c>
      <c r="L31" s="186" t="s">
        <v>114</v>
      </c>
      <c r="M31" s="186" t="s">
        <v>115</v>
      </c>
      <c r="N31" s="155"/>
      <c r="O31" s="155" t="s">
        <v>437</v>
      </c>
      <c r="P31" s="162" t="s">
        <v>377</v>
      </c>
      <c r="Q31" s="160" t="s">
        <v>389</v>
      </c>
      <c r="R31" s="130"/>
      <c r="S31" s="130"/>
      <c r="T31" s="125">
        <v>161.225</v>
      </c>
      <c r="U31" s="125">
        <v>152.57088</v>
      </c>
      <c r="V31" s="125">
        <v>181.7</v>
      </c>
      <c r="W31" s="125">
        <f aca="true" t="shared" si="4" ref="W31:Y32">V31*1.05</f>
        <v>190.785</v>
      </c>
      <c r="X31" s="125">
        <f t="shared" si="4"/>
        <v>200.32425</v>
      </c>
      <c r="Y31" s="125">
        <f t="shared" si="4"/>
        <v>210.34046250000003</v>
      </c>
      <c r="Z31" s="180"/>
    </row>
    <row r="32" spans="1:26" ht="156.75">
      <c r="A32" s="4" t="s">
        <v>116</v>
      </c>
      <c r="B32" s="108" t="s">
        <v>117</v>
      </c>
      <c r="C32" s="64" t="s">
        <v>118</v>
      </c>
      <c r="D32" s="154" t="s">
        <v>111</v>
      </c>
      <c r="E32" s="130"/>
      <c r="F32" s="130"/>
      <c r="G32" s="185" t="s">
        <v>41</v>
      </c>
      <c r="H32" s="162" t="s">
        <v>119</v>
      </c>
      <c r="I32" s="186" t="s">
        <v>76</v>
      </c>
      <c r="J32" s="155"/>
      <c r="K32" s="187" t="s">
        <v>44</v>
      </c>
      <c r="L32" s="186" t="s">
        <v>120</v>
      </c>
      <c r="M32" s="186" t="s">
        <v>43</v>
      </c>
      <c r="N32" s="155"/>
      <c r="O32" s="155" t="s">
        <v>437</v>
      </c>
      <c r="P32" s="162" t="s">
        <v>378</v>
      </c>
      <c r="Q32" s="160" t="s">
        <v>389</v>
      </c>
      <c r="R32" s="130"/>
      <c r="S32" s="130"/>
      <c r="T32" s="125">
        <v>670.28</v>
      </c>
      <c r="U32" s="125">
        <v>637.56071</v>
      </c>
      <c r="V32" s="125">
        <v>694.4</v>
      </c>
      <c r="W32" s="125">
        <f t="shared" si="4"/>
        <v>729.12</v>
      </c>
      <c r="X32" s="125">
        <f t="shared" si="4"/>
        <v>765.576</v>
      </c>
      <c r="Y32" s="125">
        <f t="shared" si="4"/>
        <v>803.8548000000001</v>
      </c>
      <c r="Z32" s="180"/>
    </row>
    <row r="33" spans="1:26" ht="171">
      <c r="A33" s="4" t="s">
        <v>121</v>
      </c>
      <c r="B33" s="108" t="s">
        <v>396</v>
      </c>
      <c r="C33" s="64" t="s">
        <v>122</v>
      </c>
      <c r="D33" s="154" t="s">
        <v>111</v>
      </c>
      <c r="E33" s="130"/>
      <c r="F33" s="130"/>
      <c r="G33" s="185" t="s">
        <v>41</v>
      </c>
      <c r="H33" s="162" t="s">
        <v>123</v>
      </c>
      <c r="I33" s="186" t="s">
        <v>76</v>
      </c>
      <c r="J33" s="155"/>
      <c r="K33" s="187" t="s">
        <v>44</v>
      </c>
      <c r="L33" s="186" t="s">
        <v>124</v>
      </c>
      <c r="M33" s="186" t="s">
        <v>43</v>
      </c>
      <c r="N33" s="155"/>
      <c r="O33" s="155" t="s">
        <v>437</v>
      </c>
      <c r="P33" s="162" t="s">
        <v>379</v>
      </c>
      <c r="Q33" s="160" t="s">
        <v>389</v>
      </c>
      <c r="R33" s="130"/>
      <c r="S33" s="130"/>
      <c r="T33" s="125"/>
      <c r="U33" s="125"/>
      <c r="V33" s="125"/>
      <c r="W33" s="125"/>
      <c r="X33" s="125"/>
      <c r="Y33" s="125"/>
      <c r="Z33" s="180"/>
    </row>
    <row r="34" spans="1:26" ht="114">
      <c r="A34" s="4" t="s">
        <v>125</v>
      </c>
      <c r="B34" s="108" t="s">
        <v>126</v>
      </c>
      <c r="C34" s="64" t="s">
        <v>127</v>
      </c>
      <c r="D34" s="154" t="s">
        <v>111</v>
      </c>
      <c r="E34" s="130"/>
      <c r="F34" s="130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60"/>
      <c r="R34" s="130"/>
      <c r="S34" s="130"/>
      <c r="T34" s="125"/>
      <c r="U34" s="125"/>
      <c r="V34" s="125"/>
      <c r="W34" s="125"/>
      <c r="X34" s="125"/>
      <c r="Y34" s="125"/>
      <c r="Z34" s="180"/>
    </row>
    <row r="35" spans="1:26" ht="114">
      <c r="A35" s="60" t="s">
        <v>128</v>
      </c>
      <c r="B35" s="109" t="s">
        <v>129</v>
      </c>
      <c r="C35" s="63" t="s">
        <v>130</v>
      </c>
      <c r="D35" s="154" t="s">
        <v>320</v>
      </c>
      <c r="E35" s="130"/>
      <c r="F35" s="130"/>
      <c r="G35" s="266" t="s">
        <v>41</v>
      </c>
      <c r="H35" s="247" t="s">
        <v>131</v>
      </c>
      <c r="I35" s="253" t="s">
        <v>76</v>
      </c>
      <c r="J35" s="155"/>
      <c r="K35" s="187" t="s">
        <v>44</v>
      </c>
      <c r="L35" s="186" t="s">
        <v>124</v>
      </c>
      <c r="M35" s="186" t="s">
        <v>43</v>
      </c>
      <c r="N35" s="155"/>
      <c r="O35" s="155" t="s">
        <v>437</v>
      </c>
      <c r="P35" s="162" t="s">
        <v>380</v>
      </c>
      <c r="Q35" s="160" t="s">
        <v>389</v>
      </c>
      <c r="R35" s="130"/>
      <c r="S35" s="130"/>
      <c r="T35" s="125">
        <v>10.8</v>
      </c>
      <c r="U35" s="125">
        <v>10.165</v>
      </c>
      <c r="V35" s="125">
        <v>10.8</v>
      </c>
      <c r="W35" s="125">
        <f>V35*1.02</f>
        <v>11.016000000000002</v>
      </c>
      <c r="X35" s="125">
        <f>W35*1.02</f>
        <v>11.236320000000003</v>
      </c>
      <c r="Y35" s="125">
        <f>X35*1.02</f>
        <v>11.461046400000003</v>
      </c>
      <c r="Z35" s="180"/>
    </row>
    <row r="36" spans="1:26" ht="85.5">
      <c r="A36" s="4" t="s">
        <v>132</v>
      </c>
      <c r="B36" s="108" t="s">
        <v>133</v>
      </c>
      <c r="C36" s="64" t="s">
        <v>134</v>
      </c>
      <c r="D36" s="154"/>
      <c r="E36" s="130"/>
      <c r="F36" s="130"/>
      <c r="G36" s="266"/>
      <c r="H36" s="247"/>
      <c r="I36" s="253"/>
      <c r="J36" s="155"/>
      <c r="K36" s="187" t="s">
        <v>135</v>
      </c>
      <c r="L36" s="186" t="s">
        <v>136</v>
      </c>
      <c r="M36" s="186" t="s">
        <v>137</v>
      </c>
      <c r="N36" s="155"/>
      <c r="O36" s="155"/>
      <c r="P36" s="155"/>
      <c r="Q36" s="155"/>
      <c r="R36" s="130"/>
      <c r="S36" s="130"/>
      <c r="T36" s="125"/>
      <c r="U36" s="125"/>
      <c r="V36" s="125"/>
      <c r="W36" s="125"/>
      <c r="X36" s="125"/>
      <c r="Y36" s="125"/>
      <c r="Z36" s="180"/>
    </row>
    <row r="37" spans="1:26" ht="85.5">
      <c r="A37" s="4" t="s">
        <v>138</v>
      </c>
      <c r="B37" s="108" t="s">
        <v>139</v>
      </c>
      <c r="C37" s="64" t="s">
        <v>140</v>
      </c>
      <c r="D37" s="154"/>
      <c r="E37" s="130"/>
      <c r="F37" s="130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30"/>
      <c r="S37" s="130"/>
      <c r="T37" s="125"/>
      <c r="U37" s="125"/>
      <c r="V37" s="125"/>
      <c r="W37" s="125"/>
      <c r="X37" s="125"/>
      <c r="Y37" s="125"/>
      <c r="Z37" s="180"/>
    </row>
    <row r="38" spans="1:26" ht="28.5">
      <c r="A38" s="4" t="s">
        <v>141</v>
      </c>
      <c r="B38" s="108" t="s">
        <v>142</v>
      </c>
      <c r="C38" s="64" t="s">
        <v>143</v>
      </c>
      <c r="D38" s="154"/>
      <c r="E38" s="130"/>
      <c r="F38" s="130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30"/>
      <c r="S38" s="130"/>
      <c r="T38" s="125"/>
      <c r="U38" s="125"/>
      <c r="V38" s="125"/>
      <c r="W38" s="125"/>
      <c r="X38" s="125"/>
      <c r="Y38" s="125"/>
      <c r="Z38" s="180"/>
    </row>
    <row r="39" spans="1:26" ht="28.5">
      <c r="A39" s="4" t="s">
        <v>144</v>
      </c>
      <c r="B39" s="108" t="s">
        <v>145</v>
      </c>
      <c r="C39" s="64" t="s">
        <v>146</v>
      </c>
      <c r="D39" s="154"/>
      <c r="E39" s="130"/>
      <c r="F39" s="130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30"/>
      <c r="S39" s="130"/>
      <c r="T39" s="125"/>
      <c r="U39" s="125"/>
      <c r="V39" s="125"/>
      <c r="W39" s="125"/>
      <c r="X39" s="125"/>
      <c r="Y39" s="125"/>
      <c r="Z39" s="180"/>
    </row>
    <row r="40" spans="1:26" ht="156.75">
      <c r="A40" s="4" t="s">
        <v>147</v>
      </c>
      <c r="B40" s="108" t="s">
        <v>148</v>
      </c>
      <c r="C40" s="64" t="s">
        <v>149</v>
      </c>
      <c r="D40" s="154" t="s">
        <v>150</v>
      </c>
      <c r="E40" s="130"/>
      <c r="F40" s="130"/>
      <c r="G40" s="185" t="s">
        <v>41</v>
      </c>
      <c r="H40" s="162" t="s">
        <v>151</v>
      </c>
      <c r="I40" s="186" t="s">
        <v>76</v>
      </c>
      <c r="J40" s="155"/>
      <c r="K40" s="187" t="s">
        <v>44</v>
      </c>
      <c r="L40" s="186" t="s">
        <v>152</v>
      </c>
      <c r="M40" s="186" t="s">
        <v>43</v>
      </c>
      <c r="N40" s="155"/>
      <c r="O40" s="155" t="s">
        <v>437</v>
      </c>
      <c r="P40" s="162" t="s">
        <v>381</v>
      </c>
      <c r="Q40" s="160" t="s">
        <v>389</v>
      </c>
      <c r="R40" s="130"/>
      <c r="S40" s="130"/>
      <c r="T40" s="125">
        <v>110.015</v>
      </c>
      <c r="U40" s="125">
        <v>101.49504</v>
      </c>
      <c r="V40" s="125">
        <v>326.7</v>
      </c>
      <c r="W40" s="125">
        <f>V40*1.05</f>
        <v>343.035</v>
      </c>
      <c r="X40" s="125">
        <f>W40*1.05</f>
        <v>360.18675</v>
      </c>
      <c r="Y40" s="125">
        <f>X40*1.05</f>
        <v>378.19608750000003</v>
      </c>
      <c r="Z40" s="180"/>
    </row>
    <row r="41" spans="1:26" ht="356.25">
      <c r="A41" s="4" t="s">
        <v>153</v>
      </c>
      <c r="B41" s="108" t="s">
        <v>397</v>
      </c>
      <c r="C41" s="64" t="s">
        <v>154</v>
      </c>
      <c r="D41" s="154" t="s">
        <v>243</v>
      </c>
      <c r="E41" s="130"/>
      <c r="F41" s="130"/>
      <c r="G41" s="185" t="s">
        <v>41</v>
      </c>
      <c r="H41" s="162" t="s">
        <v>151</v>
      </c>
      <c r="I41" s="186" t="s">
        <v>76</v>
      </c>
      <c r="J41" s="155"/>
      <c r="K41" s="187" t="s">
        <v>44</v>
      </c>
      <c r="L41" s="186" t="s">
        <v>152</v>
      </c>
      <c r="M41" s="186" t="s">
        <v>43</v>
      </c>
      <c r="N41" s="155"/>
      <c r="O41" s="155" t="s">
        <v>437</v>
      </c>
      <c r="P41" s="162" t="s">
        <v>382</v>
      </c>
      <c r="Q41" s="160" t="s">
        <v>389</v>
      </c>
      <c r="R41" s="130"/>
      <c r="S41" s="130"/>
      <c r="T41" s="125">
        <v>127.3</v>
      </c>
      <c r="U41" s="125">
        <v>76.051</v>
      </c>
      <c r="V41" s="125"/>
      <c r="W41" s="125"/>
      <c r="X41" s="125"/>
      <c r="Y41" s="125"/>
      <c r="Z41" s="180"/>
    </row>
    <row r="42" spans="1:26" ht="156.75">
      <c r="A42" s="4" t="s">
        <v>155</v>
      </c>
      <c r="B42" s="108" t="s">
        <v>156</v>
      </c>
      <c r="C42" s="64" t="s">
        <v>157</v>
      </c>
      <c r="D42" s="154" t="s">
        <v>150</v>
      </c>
      <c r="E42" s="130"/>
      <c r="F42" s="130"/>
      <c r="G42" s="185" t="s">
        <v>41</v>
      </c>
      <c r="H42" s="162" t="s">
        <v>151</v>
      </c>
      <c r="I42" s="186" t="s">
        <v>76</v>
      </c>
      <c r="J42" s="155"/>
      <c r="K42" s="187" t="s">
        <v>44</v>
      </c>
      <c r="L42" s="186" t="s">
        <v>152</v>
      </c>
      <c r="M42" s="186" t="s">
        <v>43</v>
      </c>
      <c r="N42" s="155"/>
      <c r="O42" s="155" t="s">
        <v>437</v>
      </c>
      <c r="P42" s="162" t="s">
        <v>383</v>
      </c>
      <c r="Q42" s="160" t="s">
        <v>389</v>
      </c>
      <c r="R42" s="130"/>
      <c r="S42" s="130"/>
      <c r="T42" s="125">
        <v>156</v>
      </c>
      <c r="U42" s="125">
        <v>144.67003</v>
      </c>
      <c r="V42" s="125">
        <v>150</v>
      </c>
      <c r="W42" s="125">
        <f>V42*1.05</f>
        <v>157.5</v>
      </c>
      <c r="X42" s="125">
        <f>W42*1.05</f>
        <v>165.375</v>
      </c>
      <c r="Y42" s="125">
        <f>X42*1.05</f>
        <v>173.64375</v>
      </c>
      <c r="Z42" s="180"/>
    </row>
    <row r="43" spans="1:26" ht="28.5">
      <c r="A43" s="4" t="s">
        <v>158</v>
      </c>
      <c r="B43" s="108" t="s">
        <v>159</v>
      </c>
      <c r="C43" s="64" t="s">
        <v>160</v>
      </c>
      <c r="D43" s="154"/>
      <c r="E43" s="130"/>
      <c r="F43" s="130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30"/>
      <c r="S43" s="130"/>
      <c r="T43" s="125"/>
      <c r="U43" s="125"/>
      <c r="V43" s="125"/>
      <c r="W43" s="125"/>
      <c r="X43" s="125"/>
      <c r="Y43" s="125"/>
      <c r="Z43" s="180"/>
    </row>
    <row r="44" spans="1:26" ht="99.75">
      <c r="A44" s="4" t="s">
        <v>161</v>
      </c>
      <c r="B44" s="108" t="s">
        <v>162</v>
      </c>
      <c r="C44" s="64" t="s">
        <v>163</v>
      </c>
      <c r="D44" s="154"/>
      <c r="E44" s="130"/>
      <c r="F44" s="130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30"/>
      <c r="S44" s="130"/>
      <c r="T44" s="125"/>
      <c r="U44" s="125"/>
      <c r="V44" s="125"/>
      <c r="W44" s="125"/>
      <c r="X44" s="125"/>
      <c r="Y44" s="125"/>
      <c r="Z44" s="180"/>
    </row>
    <row r="45" spans="1:26" ht="85.5">
      <c r="A45" s="4" t="s">
        <v>164</v>
      </c>
      <c r="B45" s="108" t="s">
        <v>165</v>
      </c>
      <c r="C45" s="64" t="s">
        <v>166</v>
      </c>
      <c r="D45" s="154"/>
      <c r="E45" s="130"/>
      <c r="F45" s="130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30"/>
      <c r="S45" s="130"/>
      <c r="T45" s="125"/>
      <c r="U45" s="125"/>
      <c r="V45" s="125"/>
      <c r="W45" s="125"/>
      <c r="X45" s="125"/>
      <c r="Y45" s="125"/>
      <c r="Z45" s="180"/>
    </row>
    <row r="46" spans="1:26" ht="85.5">
      <c r="A46" s="4" t="s">
        <v>167</v>
      </c>
      <c r="B46" s="108" t="s">
        <v>168</v>
      </c>
      <c r="C46" s="64" t="s">
        <v>169</v>
      </c>
      <c r="D46" s="154"/>
      <c r="E46" s="130"/>
      <c r="F46" s="130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30"/>
      <c r="S46" s="130"/>
      <c r="T46" s="125"/>
      <c r="U46" s="125"/>
      <c r="V46" s="125"/>
      <c r="W46" s="125"/>
      <c r="X46" s="125"/>
      <c r="Y46" s="125"/>
      <c r="Z46" s="180"/>
    </row>
    <row r="47" spans="1:26" ht="57">
      <c r="A47" s="4" t="s">
        <v>170</v>
      </c>
      <c r="B47" s="108" t="s">
        <v>171</v>
      </c>
      <c r="C47" s="64" t="s">
        <v>172</v>
      </c>
      <c r="D47" s="154"/>
      <c r="E47" s="130"/>
      <c r="F47" s="130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30"/>
      <c r="S47" s="130"/>
      <c r="T47" s="125"/>
      <c r="U47" s="125"/>
      <c r="V47" s="125"/>
      <c r="W47" s="125"/>
      <c r="X47" s="125"/>
      <c r="Y47" s="125"/>
      <c r="Z47" s="180"/>
    </row>
    <row r="48" spans="1:26" ht="71.25">
      <c r="A48" s="4" t="s">
        <v>173</v>
      </c>
      <c r="B48" s="108" t="s">
        <v>174</v>
      </c>
      <c r="C48" s="64" t="s">
        <v>175</v>
      </c>
      <c r="D48" s="154"/>
      <c r="E48" s="130"/>
      <c r="F48" s="130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30"/>
      <c r="S48" s="130"/>
      <c r="T48" s="125"/>
      <c r="U48" s="125"/>
      <c r="V48" s="125"/>
      <c r="W48" s="125"/>
      <c r="X48" s="125"/>
      <c r="Y48" s="125"/>
      <c r="Z48" s="180"/>
    </row>
    <row r="49" spans="1:26" ht="71.25">
      <c r="A49" s="4" t="s">
        <v>176</v>
      </c>
      <c r="B49" s="108" t="s">
        <v>177</v>
      </c>
      <c r="C49" s="64" t="s">
        <v>178</v>
      </c>
      <c r="D49" s="154"/>
      <c r="E49" s="130"/>
      <c r="F49" s="130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30"/>
      <c r="S49" s="130"/>
      <c r="T49" s="125"/>
      <c r="U49" s="125"/>
      <c r="V49" s="125"/>
      <c r="W49" s="125"/>
      <c r="X49" s="125"/>
      <c r="Y49" s="125"/>
      <c r="Z49" s="180"/>
    </row>
    <row r="50" spans="1:26" ht="156.75">
      <c r="A50" s="4" t="s">
        <v>179</v>
      </c>
      <c r="B50" s="108" t="s">
        <v>180</v>
      </c>
      <c r="C50" s="64" t="s">
        <v>181</v>
      </c>
      <c r="D50" s="154" t="s">
        <v>84</v>
      </c>
      <c r="E50" s="130"/>
      <c r="F50" s="130"/>
      <c r="G50" s="185" t="s">
        <v>41</v>
      </c>
      <c r="H50" s="162" t="s">
        <v>182</v>
      </c>
      <c r="I50" s="186" t="s">
        <v>76</v>
      </c>
      <c r="J50" s="155"/>
      <c r="K50" s="187" t="s">
        <v>44</v>
      </c>
      <c r="L50" s="186" t="s">
        <v>183</v>
      </c>
      <c r="M50" s="186" t="s">
        <v>184</v>
      </c>
      <c r="N50" s="155"/>
      <c r="O50" s="155"/>
      <c r="P50" s="155"/>
      <c r="Q50" s="160"/>
      <c r="R50" s="130"/>
      <c r="S50" s="130"/>
      <c r="T50" s="125"/>
      <c r="U50" s="125"/>
      <c r="V50" s="125"/>
      <c r="W50" s="125"/>
      <c r="X50" s="125"/>
      <c r="Y50" s="125"/>
      <c r="Z50" s="180"/>
    </row>
    <row r="51" spans="1:26" ht="42.75">
      <c r="A51" s="4" t="s">
        <v>185</v>
      </c>
      <c r="B51" s="108" t="s">
        <v>186</v>
      </c>
      <c r="C51" s="64" t="s">
        <v>187</v>
      </c>
      <c r="D51" s="154"/>
      <c r="E51" s="130"/>
      <c r="F51" s="130"/>
      <c r="G51" s="185"/>
      <c r="H51" s="162"/>
      <c r="I51" s="186"/>
      <c r="J51" s="155"/>
      <c r="K51" s="155"/>
      <c r="L51" s="155"/>
      <c r="M51" s="155"/>
      <c r="N51" s="155"/>
      <c r="O51" s="155"/>
      <c r="P51" s="155"/>
      <c r="Q51" s="155"/>
      <c r="R51" s="130"/>
      <c r="S51" s="130"/>
      <c r="T51" s="125"/>
      <c r="U51" s="125"/>
      <c r="V51" s="125"/>
      <c r="W51" s="125"/>
      <c r="X51" s="125"/>
      <c r="Y51" s="125"/>
      <c r="Z51" s="180"/>
    </row>
    <row r="52" spans="1:26" ht="99.75">
      <c r="A52" s="4" t="s">
        <v>188</v>
      </c>
      <c r="B52" s="108" t="s">
        <v>189</v>
      </c>
      <c r="C52" s="64" t="s">
        <v>190</v>
      </c>
      <c r="D52" s="154"/>
      <c r="E52" s="130"/>
      <c r="F52" s="130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30"/>
      <c r="S52" s="130"/>
      <c r="T52" s="125"/>
      <c r="U52" s="125"/>
      <c r="V52" s="125"/>
      <c r="W52" s="125"/>
      <c r="X52" s="125"/>
      <c r="Y52" s="125"/>
      <c r="Z52" s="180"/>
    </row>
    <row r="53" spans="1:26" ht="28.5">
      <c r="A53" s="4" t="s">
        <v>191</v>
      </c>
      <c r="B53" s="108" t="s">
        <v>192</v>
      </c>
      <c r="C53" s="64" t="s">
        <v>193</v>
      </c>
      <c r="D53" s="154"/>
      <c r="E53" s="130"/>
      <c r="F53" s="130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30"/>
      <c r="S53" s="130"/>
      <c r="T53" s="125"/>
      <c r="U53" s="125"/>
      <c r="V53" s="125"/>
      <c r="W53" s="125"/>
      <c r="X53" s="125"/>
      <c r="Y53" s="125"/>
      <c r="Z53" s="180"/>
    </row>
    <row r="54" spans="1:26" ht="57">
      <c r="A54" s="4" t="s">
        <v>194</v>
      </c>
      <c r="B54" s="108" t="s">
        <v>195</v>
      </c>
      <c r="C54" s="64" t="s">
        <v>196</v>
      </c>
      <c r="D54" s="154"/>
      <c r="E54" s="130"/>
      <c r="F54" s="130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30"/>
      <c r="S54" s="130"/>
      <c r="T54" s="125"/>
      <c r="U54" s="125"/>
      <c r="V54" s="125"/>
      <c r="W54" s="125"/>
      <c r="X54" s="125"/>
      <c r="Y54" s="125"/>
      <c r="Z54" s="180"/>
    </row>
    <row r="55" spans="1:26" ht="128.25">
      <c r="A55" s="66" t="s">
        <v>197</v>
      </c>
      <c r="B55" s="108" t="s">
        <v>198</v>
      </c>
      <c r="C55" s="64" t="s">
        <v>199</v>
      </c>
      <c r="D55" s="154"/>
      <c r="E55" s="130"/>
      <c r="F55" s="130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30"/>
      <c r="S55" s="130"/>
      <c r="T55" s="125">
        <f aca="true" t="shared" si="5" ref="T55:Y55">SUM(T56:T59)</f>
        <v>200.5</v>
      </c>
      <c r="U55" s="125">
        <f t="shared" si="5"/>
        <v>200.5</v>
      </c>
      <c r="V55" s="125">
        <f t="shared" si="5"/>
        <v>159.7</v>
      </c>
      <c r="W55" s="125">
        <f t="shared" si="5"/>
        <v>0</v>
      </c>
      <c r="X55" s="125">
        <f t="shared" si="5"/>
        <v>0</v>
      </c>
      <c r="Y55" s="125">
        <f t="shared" si="5"/>
        <v>0</v>
      </c>
      <c r="Z55" s="180"/>
    </row>
    <row r="56" spans="1:26" ht="156.75">
      <c r="A56" s="8" t="s">
        <v>408</v>
      </c>
      <c r="B56" s="108" t="s">
        <v>200</v>
      </c>
      <c r="C56" s="64" t="s">
        <v>274</v>
      </c>
      <c r="D56" s="154" t="s">
        <v>244</v>
      </c>
      <c r="E56" s="130"/>
      <c r="F56" s="130"/>
      <c r="G56" s="185" t="s">
        <v>41</v>
      </c>
      <c r="H56" s="162" t="s">
        <v>85</v>
      </c>
      <c r="I56" s="186" t="s">
        <v>76</v>
      </c>
      <c r="J56" s="155"/>
      <c r="K56" s="187" t="s">
        <v>44</v>
      </c>
      <c r="L56" s="186" t="s">
        <v>86</v>
      </c>
      <c r="M56" s="186" t="s">
        <v>43</v>
      </c>
      <c r="N56" s="155"/>
      <c r="O56" s="155" t="s">
        <v>437</v>
      </c>
      <c r="P56" s="162" t="s">
        <v>374</v>
      </c>
      <c r="Q56" s="160" t="s">
        <v>389</v>
      </c>
      <c r="R56" s="130"/>
      <c r="S56" s="130"/>
      <c r="T56" s="125">
        <v>200.5</v>
      </c>
      <c r="U56" s="125">
        <v>200.5</v>
      </c>
      <c r="V56" s="125">
        <v>159.7</v>
      </c>
      <c r="W56" s="125"/>
      <c r="X56" s="125"/>
      <c r="Y56" s="125"/>
      <c r="Z56" s="180"/>
    </row>
    <row r="57" spans="1:26" ht="71.25">
      <c r="A57" s="8" t="s">
        <v>402</v>
      </c>
      <c r="B57" s="108" t="s">
        <v>109</v>
      </c>
      <c r="C57" s="64" t="s">
        <v>275</v>
      </c>
      <c r="D57" s="154"/>
      <c r="E57" s="130"/>
      <c r="F57" s="130"/>
      <c r="G57" s="185"/>
      <c r="H57" s="162"/>
      <c r="I57" s="186"/>
      <c r="J57" s="155"/>
      <c r="K57" s="187"/>
      <c r="L57" s="186"/>
      <c r="M57" s="186"/>
      <c r="N57" s="155"/>
      <c r="O57" s="155"/>
      <c r="P57" s="155"/>
      <c r="Q57" s="160"/>
      <c r="R57" s="130"/>
      <c r="S57" s="130"/>
      <c r="T57" s="125"/>
      <c r="U57" s="125"/>
      <c r="V57" s="125"/>
      <c r="W57" s="125"/>
      <c r="X57" s="125"/>
      <c r="Y57" s="125"/>
      <c r="Z57" s="180"/>
    </row>
    <row r="58" spans="1:26" ht="85.5">
      <c r="A58" s="8" t="s">
        <v>403</v>
      </c>
      <c r="B58" s="108" t="s">
        <v>117</v>
      </c>
      <c r="C58" s="64" t="s">
        <v>276</v>
      </c>
      <c r="D58" s="154"/>
      <c r="E58" s="130"/>
      <c r="F58" s="130"/>
      <c r="G58" s="185"/>
      <c r="H58" s="162"/>
      <c r="I58" s="186"/>
      <c r="J58" s="155"/>
      <c r="K58" s="187"/>
      <c r="L58" s="186"/>
      <c r="M58" s="186"/>
      <c r="N58" s="155"/>
      <c r="O58" s="155" t="s">
        <v>437</v>
      </c>
      <c r="P58" s="162" t="s">
        <v>385</v>
      </c>
      <c r="Q58" s="160" t="s">
        <v>389</v>
      </c>
      <c r="R58" s="130"/>
      <c r="S58" s="130"/>
      <c r="T58" s="125"/>
      <c r="U58" s="125"/>
      <c r="V58" s="125"/>
      <c r="W58" s="125"/>
      <c r="X58" s="125"/>
      <c r="Y58" s="125"/>
      <c r="Z58" s="180"/>
    </row>
    <row r="59" spans="1:26" ht="85.5">
      <c r="A59" s="4"/>
      <c r="B59" s="108" t="s">
        <v>409</v>
      </c>
      <c r="C59" s="64" t="s">
        <v>277</v>
      </c>
      <c r="D59" s="154"/>
      <c r="E59" s="130"/>
      <c r="F59" s="130"/>
      <c r="G59" s="185"/>
      <c r="H59" s="162"/>
      <c r="I59" s="186"/>
      <c r="J59" s="155"/>
      <c r="K59" s="187"/>
      <c r="L59" s="186"/>
      <c r="M59" s="186"/>
      <c r="N59" s="155"/>
      <c r="O59" s="155"/>
      <c r="P59" s="155"/>
      <c r="Q59" s="160"/>
      <c r="R59" s="130"/>
      <c r="S59" s="130"/>
      <c r="T59" s="125"/>
      <c r="U59" s="125"/>
      <c r="V59" s="125"/>
      <c r="W59" s="125"/>
      <c r="X59" s="125"/>
      <c r="Y59" s="125"/>
      <c r="Z59" s="180"/>
    </row>
    <row r="60" spans="1:26" ht="114">
      <c r="A60" s="66" t="s">
        <v>201</v>
      </c>
      <c r="B60" s="108" t="s">
        <v>202</v>
      </c>
      <c r="C60" s="64" t="s">
        <v>203</v>
      </c>
      <c r="D60" s="154"/>
      <c r="E60" s="130"/>
      <c r="F60" s="130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30"/>
      <c r="S60" s="130"/>
      <c r="T60" s="125">
        <f aca="true" t="shared" si="6" ref="T60:Y60">SUM(T61:T62)</f>
        <v>108.45</v>
      </c>
      <c r="U60" s="125">
        <f t="shared" si="6"/>
        <v>108.45</v>
      </c>
      <c r="V60" s="125">
        <f t="shared" si="6"/>
        <v>111.86</v>
      </c>
      <c r="W60" s="125">
        <f t="shared" si="6"/>
        <v>117.453</v>
      </c>
      <c r="X60" s="125">
        <f t="shared" si="6"/>
        <v>123.32565000000001</v>
      </c>
      <c r="Y60" s="125">
        <f t="shared" si="6"/>
        <v>129.49193250000002</v>
      </c>
      <c r="Z60" s="180"/>
    </row>
    <row r="61" spans="1:26" ht="156.75">
      <c r="A61" s="67" t="s">
        <v>349</v>
      </c>
      <c r="B61" s="108" t="s">
        <v>217</v>
      </c>
      <c r="C61" s="64"/>
      <c r="D61" s="154" t="s">
        <v>204</v>
      </c>
      <c r="E61" s="130"/>
      <c r="F61" s="130"/>
      <c r="G61" s="185" t="s">
        <v>41</v>
      </c>
      <c r="H61" s="162" t="s">
        <v>205</v>
      </c>
      <c r="I61" s="186" t="s">
        <v>76</v>
      </c>
      <c r="J61" s="155"/>
      <c r="K61" s="187" t="s">
        <v>44</v>
      </c>
      <c r="L61" s="186" t="s">
        <v>45</v>
      </c>
      <c r="M61" s="186" t="s">
        <v>43</v>
      </c>
      <c r="N61" s="155"/>
      <c r="O61" s="155" t="s">
        <v>438</v>
      </c>
      <c r="P61" s="155"/>
      <c r="Q61" s="160" t="s">
        <v>390</v>
      </c>
      <c r="R61" s="130"/>
      <c r="S61" s="130"/>
      <c r="T61" s="125">
        <v>108.45</v>
      </c>
      <c r="U61" s="125">
        <v>108.45</v>
      </c>
      <c r="V61" s="125">
        <v>111.86</v>
      </c>
      <c r="W61" s="125">
        <f>V61*1.05</f>
        <v>117.453</v>
      </c>
      <c r="X61" s="125">
        <f>W61*1.05</f>
        <v>123.32565000000001</v>
      </c>
      <c r="Y61" s="125">
        <f>X61*1.05</f>
        <v>129.49193250000002</v>
      </c>
      <c r="Z61" s="180"/>
    </row>
    <row r="62" spans="1:26" ht="14.25">
      <c r="A62" s="67" t="s">
        <v>350</v>
      </c>
      <c r="B62" s="108" t="s">
        <v>218</v>
      </c>
      <c r="C62" s="64"/>
      <c r="D62" s="154"/>
      <c r="E62" s="130"/>
      <c r="F62" s="130"/>
      <c r="G62" s="185"/>
      <c r="H62" s="162"/>
      <c r="I62" s="186"/>
      <c r="J62" s="155"/>
      <c r="K62" s="187"/>
      <c r="L62" s="186"/>
      <c r="M62" s="186"/>
      <c r="N62" s="155"/>
      <c r="O62" s="155"/>
      <c r="P62" s="155"/>
      <c r="Q62" s="160"/>
      <c r="R62" s="130"/>
      <c r="S62" s="130"/>
      <c r="T62" s="125"/>
      <c r="U62" s="125"/>
      <c r="V62" s="125"/>
      <c r="W62" s="125"/>
      <c r="X62" s="125"/>
      <c r="Y62" s="125"/>
      <c r="Z62" s="180"/>
    </row>
    <row r="63" spans="1:26" ht="171">
      <c r="A63" s="4" t="s">
        <v>206</v>
      </c>
      <c r="B63" s="108" t="s">
        <v>410</v>
      </c>
      <c r="C63" s="64" t="s">
        <v>207</v>
      </c>
      <c r="D63" s="154"/>
      <c r="E63" s="130"/>
      <c r="F63" s="130"/>
      <c r="G63" s="155"/>
      <c r="H63" s="155"/>
      <c r="I63" s="155"/>
      <c r="J63" s="155"/>
      <c r="K63" s="155"/>
      <c r="L63" s="155"/>
      <c r="M63" s="155"/>
      <c r="N63" s="130"/>
      <c r="O63" s="130"/>
      <c r="P63" s="130"/>
      <c r="Q63" s="130"/>
      <c r="R63" s="130"/>
      <c r="S63" s="130"/>
      <c r="T63" s="125"/>
      <c r="U63" s="125">
        <f>U65</f>
        <v>0</v>
      </c>
      <c r="V63" s="125"/>
      <c r="W63" s="125"/>
      <c r="X63" s="125"/>
      <c r="Y63" s="125"/>
      <c r="Z63" s="180"/>
    </row>
    <row r="64" spans="1:26" ht="156.75">
      <c r="A64" s="4" t="s">
        <v>398</v>
      </c>
      <c r="B64" s="108" t="s">
        <v>411</v>
      </c>
      <c r="C64" s="68" t="s">
        <v>400</v>
      </c>
      <c r="D64" s="167" t="s">
        <v>111</v>
      </c>
      <c r="E64" s="168"/>
      <c r="F64" s="168"/>
      <c r="G64" s="190" t="s">
        <v>41</v>
      </c>
      <c r="H64" s="170" t="s">
        <v>205</v>
      </c>
      <c r="I64" s="191" t="s">
        <v>76</v>
      </c>
      <c r="J64" s="130"/>
      <c r="K64" s="192" t="s">
        <v>44</v>
      </c>
      <c r="L64" s="191" t="s">
        <v>45</v>
      </c>
      <c r="M64" s="191" t="s">
        <v>43</v>
      </c>
      <c r="N64" s="130"/>
      <c r="O64" s="155" t="s">
        <v>438</v>
      </c>
      <c r="P64" s="130"/>
      <c r="Q64" s="160" t="s">
        <v>255</v>
      </c>
      <c r="R64" s="130"/>
      <c r="S64" s="130"/>
      <c r="T64" s="125"/>
      <c r="U64" s="125"/>
      <c r="V64" s="125"/>
      <c r="W64" s="125"/>
      <c r="X64" s="125"/>
      <c r="Y64" s="125"/>
      <c r="Z64" s="180"/>
    </row>
    <row r="65" spans="1:26" ht="156.75">
      <c r="A65" s="8" t="s">
        <v>399</v>
      </c>
      <c r="B65" s="110" t="s">
        <v>268</v>
      </c>
      <c r="C65" s="69" t="s">
        <v>269</v>
      </c>
      <c r="D65" s="193" t="s">
        <v>270</v>
      </c>
      <c r="E65" s="130"/>
      <c r="F65" s="130"/>
      <c r="G65" s="185" t="s">
        <v>41</v>
      </c>
      <c r="H65" s="162" t="s">
        <v>205</v>
      </c>
      <c r="I65" s="186" t="s">
        <v>76</v>
      </c>
      <c r="J65" s="155"/>
      <c r="K65" s="187" t="s">
        <v>44</v>
      </c>
      <c r="L65" s="186" t="s">
        <v>45</v>
      </c>
      <c r="M65" s="186" t="s">
        <v>43</v>
      </c>
      <c r="N65" s="130"/>
      <c r="O65" s="155" t="s">
        <v>264</v>
      </c>
      <c r="P65" s="155"/>
      <c r="Q65" s="160" t="s">
        <v>390</v>
      </c>
      <c r="R65" s="130"/>
      <c r="S65" s="130"/>
      <c r="T65" s="125"/>
      <c r="U65" s="125"/>
      <c r="V65" s="125"/>
      <c r="W65" s="125"/>
      <c r="X65" s="125"/>
      <c r="Y65" s="125"/>
      <c r="Z65" s="180"/>
    </row>
    <row r="66" spans="1:26" ht="28.5">
      <c r="A66" s="66"/>
      <c r="B66" s="107" t="s">
        <v>208</v>
      </c>
      <c r="C66" s="65"/>
      <c r="D66" s="154"/>
      <c r="E66" s="130"/>
      <c r="F66" s="130"/>
      <c r="G66" s="155"/>
      <c r="H66" s="155"/>
      <c r="I66" s="155"/>
      <c r="J66" s="155"/>
      <c r="K66" s="155"/>
      <c r="L66" s="155"/>
      <c r="M66" s="155"/>
      <c r="N66" s="130"/>
      <c r="O66" s="130"/>
      <c r="P66" s="130" t="s">
        <v>209</v>
      </c>
      <c r="Q66" s="175"/>
      <c r="R66" s="130"/>
      <c r="S66" s="130"/>
      <c r="T66" s="125">
        <f aca="true" t="shared" si="7" ref="T66:Y66">SUM(T8,T55,T60,T63)</f>
        <v>2864.646</v>
      </c>
      <c r="U66" s="125">
        <f t="shared" si="7"/>
        <v>2680.2137599999996</v>
      </c>
      <c r="V66" s="125">
        <f t="shared" si="7"/>
        <v>2951.262</v>
      </c>
      <c r="W66" s="125">
        <f t="shared" si="7"/>
        <v>2930.8161</v>
      </c>
      <c r="X66" s="125">
        <f t="shared" si="7"/>
        <v>3077.026425</v>
      </c>
      <c r="Y66" s="125">
        <f t="shared" si="7"/>
        <v>3230.5406566500005</v>
      </c>
      <c r="Z66" s="180"/>
    </row>
    <row r="67" spans="1:26" ht="15">
      <c r="A67" s="17"/>
      <c r="B67" s="142"/>
      <c r="C67" s="7"/>
      <c r="D67" s="154"/>
      <c r="E67" s="130"/>
      <c r="F67" s="130"/>
      <c r="G67" s="194"/>
      <c r="H67" s="195"/>
      <c r="I67" s="195"/>
      <c r="J67" s="195"/>
      <c r="K67" s="195"/>
      <c r="L67" s="195"/>
      <c r="M67" s="195"/>
      <c r="N67" s="130"/>
      <c r="O67" s="130"/>
      <c r="P67" s="130"/>
      <c r="Q67" s="130"/>
      <c r="R67" s="130"/>
      <c r="S67" s="130"/>
      <c r="T67" s="130"/>
      <c r="U67" s="130"/>
      <c r="V67" s="131"/>
      <c r="W67" s="131"/>
      <c r="X67" s="131"/>
      <c r="Y67" s="131"/>
      <c r="Z67" s="104"/>
    </row>
    <row r="68" spans="1:26" ht="15">
      <c r="A68" s="9"/>
      <c r="B68" s="111"/>
      <c r="C68" s="9"/>
      <c r="D68" s="198"/>
      <c r="E68" s="112"/>
      <c r="F68" s="112"/>
      <c r="G68" s="115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30"/>
      <c r="U68" s="112"/>
      <c r="V68" s="130"/>
      <c r="W68" s="112"/>
      <c r="X68" s="112"/>
      <c r="Y68" s="112"/>
      <c r="Z68" s="104"/>
    </row>
    <row r="69" spans="1:26" ht="15">
      <c r="A69" s="9"/>
      <c r="B69" s="114"/>
      <c r="C69" s="9"/>
      <c r="D69" s="196"/>
      <c r="E69" s="112"/>
      <c r="F69" s="112"/>
      <c r="G69" s="130"/>
      <c r="H69" s="130"/>
      <c r="I69" s="130"/>
      <c r="J69" s="130"/>
      <c r="K69" s="130"/>
      <c r="L69" s="130"/>
      <c r="M69" s="130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04"/>
    </row>
    <row r="70" spans="1:26" ht="14.25">
      <c r="A70" s="9"/>
      <c r="B70" s="115"/>
      <c r="C70" s="9"/>
      <c r="D70" s="196"/>
      <c r="E70" s="112"/>
      <c r="F70" s="112"/>
      <c r="G70" s="115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04"/>
    </row>
    <row r="71" spans="1:27" ht="71.25">
      <c r="A71" s="9"/>
      <c r="B71" s="115" t="s">
        <v>406</v>
      </c>
      <c r="C71" s="9"/>
      <c r="D71" s="198">
        <v>1003</v>
      </c>
      <c r="E71" s="112"/>
      <c r="F71" s="112"/>
      <c r="G71" s="115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32"/>
      <c r="U71" s="132"/>
      <c r="V71" s="132"/>
      <c r="W71" s="132"/>
      <c r="X71" s="132"/>
      <c r="Y71" s="132"/>
      <c r="Z71" s="132"/>
      <c r="AA71" s="56"/>
    </row>
    <row r="72" spans="1:27" ht="15">
      <c r="A72" s="9"/>
      <c r="B72" s="113" t="s">
        <v>280</v>
      </c>
      <c r="C72" s="9"/>
      <c r="D72" s="112"/>
      <c r="E72" s="112"/>
      <c r="F72" s="112"/>
      <c r="G72" s="115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33">
        <f aca="true" t="shared" si="8" ref="T72:Y72">T66+T67+T68+T69+T70+T71</f>
        <v>2864.646</v>
      </c>
      <c r="U72" s="133">
        <f t="shared" si="8"/>
        <v>2680.2137599999996</v>
      </c>
      <c r="V72" s="133">
        <f t="shared" si="8"/>
        <v>2951.262</v>
      </c>
      <c r="W72" s="133">
        <f t="shared" si="8"/>
        <v>2930.8161</v>
      </c>
      <c r="X72" s="133">
        <f t="shared" si="8"/>
        <v>3077.026425</v>
      </c>
      <c r="Y72" s="133">
        <f t="shared" si="8"/>
        <v>3230.5406566500005</v>
      </c>
      <c r="Z72" s="133"/>
      <c r="AA72" s="58"/>
    </row>
    <row r="73" spans="1:25" ht="14.25" customHeight="1" hidden="1">
      <c r="A73" s="9"/>
      <c r="B73" s="13"/>
      <c r="C73" s="9"/>
      <c r="D73" s="10"/>
      <c r="E73" s="9"/>
      <c r="F73" s="9"/>
      <c r="G73" s="12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28"/>
      <c r="U73" s="9"/>
      <c r="V73" s="9"/>
      <c r="W73" s="9"/>
      <c r="X73" s="9"/>
      <c r="Y73" s="9"/>
    </row>
    <row r="74" spans="1:25" ht="12" customHeight="1" hidden="1">
      <c r="A74" s="286"/>
      <c r="B74" s="287"/>
      <c r="C74" s="288"/>
      <c r="D74" s="18"/>
      <c r="E74" s="19"/>
      <c r="F74" s="19"/>
      <c r="G74" s="42"/>
      <c r="H74" s="43"/>
      <c r="I74" s="43"/>
      <c r="J74" s="43"/>
      <c r="K74" s="43"/>
      <c r="L74" s="43"/>
      <c r="M74" s="43"/>
      <c r="N74" s="19"/>
      <c r="O74" s="19"/>
      <c r="P74" s="19"/>
      <c r="Q74" s="14"/>
      <c r="R74" s="14"/>
      <c r="S74" s="14"/>
      <c r="T74" s="27"/>
      <c r="U74" s="27"/>
      <c r="V74" s="27"/>
      <c r="W74" s="27"/>
      <c r="X74" s="27"/>
      <c r="Y74" s="14"/>
    </row>
    <row r="75" spans="7:13" ht="14.25" customHeight="1">
      <c r="G75" s="41"/>
      <c r="H75" s="38"/>
      <c r="I75" s="38"/>
      <c r="J75" s="38"/>
      <c r="K75" s="38"/>
      <c r="L75" s="38"/>
      <c r="M75" s="38"/>
    </row>
    <row r="77" spans="2:26" ht="15">
      <c r="B77" s="95"/>
      <c r="C77" s="95"/>
      <c r="D77" s="95"/>
      <c r="E77" s="95"/>
      <c r="F77" s="95"/>
      <c r="G77" s="96"/>
      <c r="H77" s="95"/>
      <c r="I77" s="95"/>
      <c r="J77" s="95"/>
      <c r="K77" s="95"/>
      <c r="L77" s="95"/>
      <c r="M77" s="95"/>
      <c r="N77" s="95"/>
      <c r="O77" s="95"/>
      <c r="P77" s="95"/>
      <c r="Q77" s="279" t="s">
        <v>210</v>
      </c>
      <c r="R77" s="279"/>
      <c r="S77" s="279"/>
      <c r="T77" s="279"/>
      <c r="U77" s="279"/>
      <c r="V77" s="95"/>
      <c r="W77" s="95"/>
      <c r="X77" s="95" t="s">
        <v>209</v>
      </c>
      <c r="Y77" s="95"/>
      <c r="Z77" s="95"/>
    </row>
    <row r="78" spans="1:26" ht="15">
      <c r="A78" s="11"/>
      <c r="B78" s="279" t="s">
        <v>245</v>
      </c>
      <c r="C78" s="279"/>
      <c r="D78" s="279"/>
      <c r="E78" s="95"/>
      <c r="F78" s="95"/>
      <c r="G78" s="96" t="s">
        <v>299</v>
      </c>
      <c r="H78" s="95"/>
      <c r="I78" s="95"/>
      <c r="J78" s="95"/>
      <c r="K78" s="95"/>
      <c r="L78" s="95"/>
      <c r="M78" s="95"/>
      <c r="N78" s="95"/>
      <c r="O78" s="95"/>
      <c r="P78" s="95"/>
      <c r="Q78" s="103" t="s">
        <v>212</v>
      </c>
      <c r="R78" s="103"/>
      <c r="S78" s="103"/>
      <c r="T78" s="103"/>
      <c r="U78" s="103"/>
      <c r="V78" s="95"/>
      <c r="W78" s="95"/>
      <c r="X78" s="98"/>
      <c r="Y78" s="289" t="s">
        <v>290</v>
      </c>
      <c r="Z78" s="289"/>
    </row>
    <row r="79" spans="7:21" ht="12.75">
      <c r="G79" s="32"/>
      <c r="H79" s="11"/>
      <c r="I79" s="11"/>
      <c r="J79" s="11"/>
      <c r="K79" s="11"/>
      <c r="L79" s="11"/>
      <c r="M79" s="11"/>
      <c r="Q79" s="24"/>
      <c r="R79" s="24"/>
      <c r="S79" s="24"/>
      <c r="T79" s="24"/>
      <c r="U79" s="24"/>
    </row>
    <row r="80" spans="7:13" ht="12.75">
      <c r="G80" s="32"/>
      <c r="I80" s="11"/>
      <c r="J80" s="11"/>
      <c r="K80" s="11"/>
      <c r="L80" s="11"/>
      <c r="M80" s="11"/>
    </row>
  </sheetData>
  <sheetProtection/>
  <mergeCells count="31">
    <mergeCell ref="Y78:Z78"/>
    <mergeCell ref="Q77:U77"/>
    <mergeCell ref="S4:U4"/>
    <mergeCell ref="H35:H36"/>
    <mergeCell ref="I35:I36"/>
    <mergeCell ref="B78:D78"/>
    <mergeCell ref="R4:R5"/>
    <mergeCell ref="A74:C74"/>
    <mergeCell ref="B9:B11"/>
    <mergeCell ref="G35:G36"/>
    <mergeCell ref="W4:W5"/>
    <mergeCell ref="J4:M4"/>
    <mergeCell ref="B23:B24"/>
    <mergeCell ref="A9:A11"/>
    <mergeCell ref="A23:A24"/>
    <mergeCell ref="C21:C22"/>
    <mergeCell ref="Z3:Z5"/>
    <mergeCell ref="X4:Y4"/>
    <mergeCell ref="F4:I4"/>
    <mergeCell ref="V4:V5"/>
    <mergeCell ref="N4:Q4"/>
    <mergeCell ref="C9:C11"/>
    <mergeCell ref="R3:Y3"/>
    <mergeCell ref="A2:Y2"/>
    <mergeCell ref="A3:C5"/>
    <mergeCell ref="D3:D5"/>
    <mergeCell ref="E3:Q3"/>
    <mergeCell ref="E4:E5"/>
    <mergeCell ref="C23:C24"/>
    <mergeCell ref="A21:A22"/>
    <mergeCell ref="B21:B22"/>
  </mergeCells>
  <printOptions/>
  <pageMargins left="0.3937007874015748" right="0.3937007874015748" top="0.6" bottom="0.3937007874015748" header="0.5118110236220472" footer="0.5118110236220472"/>
  <pageSetup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5"/>
  <sheetViews>
    <sheetView zoomScale="70" zoomScaleNormal="70" zoomScaleSheetLayoutView="40" zoomScalePageLayoutView="0" workbookViewId="0" topLeftCell="A1">
      <pane xSplit="8" ySplit="8" topLeftCell="I9" activePane="bottomRight" state="frozen"/>
      <selection pane="topLeft" activeCell="A60" sqref="A60:Z76"/>
      <selection pane="topRight" activeCell="A60" sqref="A60:Z76"/>
      <selection pane="bottomLeft" activeCell="A60" sqref="A60:Z76"/>
      <selection pane="bottomRight" activeCell="A60" sqref="A60:Z76"/>
    </sheetView>
  </sheetViews>
  <sheetFormatPr defaultColWidth="9.00390625" defaultRowHeight="12.75"/>
  <cols>
    <col min="1" max="1" width="7.00390625" style="15" customWidth="1"/>
    <col min="2" max="2" width="35.75390625" style="15" customWidth="1"/>
    <col min="3" max="3" width="11.125" style="15" customWidth="1"/>
    <col min="4" max="4" width="7.125" style="15" customWidth="1"/>
    <col min="5" max="5" width="0.12890625" style="15" hidden="1" customWidth="1"/>
    <col min="6" max="6" width="9.125" style="15" hidden="1" customWidth="1"/>
    <col min="7" max="7" width="17.625" style="33" customWidth="1"/>
    <col min="8" max="8" width="14.75390625" style="15" customWidth="1"/>
    <col min="9" max="9" width="12.25390625" style="15" customWidth="1"/>
    <col min="10" max="10" width="0.12890625" style="15" hidden="1" customWidth="1"/>
    <col min="11" max="11" width="17.00390625" style="15" customWidth="1"/>
    <col min="12" max="12" width="10.25390625" style="15" customWidth="1"/>
    <col min="13" max="13" width="11.875" style="15" customWidth="1"/>
    <col min="14" max="14" width="0.12890625" style="15" hidden="1" customWidth="1"/>
    <col min="15" max="15" width="23.875" style="15" customWidth="1"/>
    <col min="16" max="16" width="10.25390625" style="15" customWidth="1"/>
    <col min="17" max="17" width="12.375" style="15" customWidth="1"/>
    <col min="18" max="18" width="0.12890625" style="15" hidden="1" customWidth="1"/>
    <col min="19" max="19" width="9.125" style="15" hidden="1" customWidth="1"/>
    <col min="20" max="20" width="13.25390625" style="15" customWidth="1"/>
    <col min="21" max="21" width="12.25390625" style="15" customWidth="1"/>
    <col min="22" max="22" width="10.75390625" style="15" customWidth="1"/>
    <col min="23" max="23" width="12.25390625" style="15" customWidth="1"/>
    <col min="24" max="24" width="15.00390625" style="15" customWidth="1"/>
    <col min="25" max="25" width="14.125" style="15" customWidth="1"/>
    <col min="26" max="26" width="6.875" style="0" customWidth="1"/>
  </cols>
  <sheetData>
    <row r="1" spans="7:13" ht="12.75">
      <c r="G1" s="31"/>
      <c r="H1" s="1"/>
      <c r="I1" s="1"/>
      <c r="J1" s="1"/>
      <c r="K1" s="1"/>
      <c r="L1" s="1"/>
      <c r="M1" s="1"/>
    </row>
    <row r="2" spans="1:25" ht="12.75">
      <c r="A2" s="251" t="s">
        <v>439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26" ht="31.5" customHeight="1">
      <c r="A3" s="277" t="s">
        <v>0</v>
      </c>
      <c r="B3" s="277"/>
      <c r="C3" s="277"/>
      <c r="D3" s="282" t="s">
        <v>1</v>
      </c>
      <c r="E3" s="277" t="s">
        <v>2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 t="s">
        <v>3</v>
      </c>
      <c r="S3" s="277"/>
      <c r="T3" s="277"/>
      <c r="U3" s="277"/>
      <c r="V3" s="277"/>
      <c r="W3" s="277"/>
      <c r="X3" s="277"/>
      <c r="Y3" s="277"/>
      <c r="Z3" s="277" t="s">
        <v>392</v>
      </c>
    </row>
    <row r="4" spans="1:26" ht="34.5" customHeight="1">
      <c r="A4" s="277"/>
      <c r="B4" s="277"/>
      <c r="C4" s="277"/>
      <c r="D4" s="282"/>
      <c r="E4" s="277"/>
      <c r="F4" s="277" t="s">
        <v>4</v>
      </c>
      <c r="G4" s="277"/>
      <c r="H4" s="277"/>
      <c r="I4" s="277"/>
      <c r="J4" s="302" t="s">
        <v>5</v>
      </c>
      <c r="K4" s="303"/>
      <c r="L4" s="303"/>
      <c r="M4" s="304"/>
      <c r="N4" s="277" t="s">
        <v>6</v>
      </c>
      <c r="O4" s="277"/>
      <c r="P4" s="277"/>
      <c r="Q4" s="277"/>
      <c r="R4" s="277"/>
      <c r="S4" s="277" t="s">
        <v>7</v>
      </c>
      <c r="T4" s="277"/>
      <c r="U4" s="277"/>
      <c r="V4" s="277" t="s">
        <v>326</v>
      </c>
      <c r="W4" s="277" t="s">
        <v>327</v>
      </c>
      <c r="X4" s="277" t="s">
        <v>8</v>
      </c>
      <c r="Y4" s="277"/>
      <c r="Z4" s="277"/>
    </row>
    <row r="5" spans="1:26" ht="91.5" customHeight="1">
      <c r="A5" s="277"/>
      <c r="B5" s="277"/>
      <c r="C5" s="277"/>
      <c r="D5" s="282"/>
      <c r="E5" s="277"/>
      <c r="F5" s="61"/>
      <c r="G5" s="61" t="s">
        <v>9</v>
      </c>
      <c r="H5" s="61" t="s">
        <v>10</v>
      </c>
      <c r="I5" s="61" t="s">
        <v>11</v>
      </c>
      <c r="J5" s="61"/>
      <c r="K5" s="61" t="s">
        <v>9</v>
      </c>
      <c r="L5" s="61" t="s">
        <v>10</v>
      </c>
      <c r="M5" s="61" t="s">
        <v>11</v>
      </c>
      <c r="N5" s="61"/>
      <c r="O5" s="61" t="s">
        <v>9</v>
      </c>
      <c r="P5" s="61" t="s">
        <v>10</v>
      </c>
      <c r="Q5" s="61" t="s">
        <v>11</v>
      </c>
      <c r="R5" s="277"/>
      <c r="S5" s="61"/>
      <c r="T5" s="61" t="s">
        <v>332</v>
      </c>
      <c r="U5" s="61" t="s">
        <v>325</v>
      </c>
      <c r="V5" s="277"/>
      <c r="W5" s="277"/>
      <c r="X5" s="61" t="s">
        <v>328</v>
      </c>
      <c r="Y5" s="61" t="s">
        <v>330</v>
      </c>
      <c r="Z5" s="277"/>
    </row>
    <row r="6" spans="1:26" ht="12.75">
      <c r="A6" s="2" t="s">
        <v>12</v>
      </c>
      <c r="B6" s="2" t="s">
        <v>13</v>
      </c>
      <c r="C6" s="2" t="s">
        <v>14</v>
      </c>
      <c r="D6" s="3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" t="s">
        <v>22</v>
      </c>
      <c r="P6" s="2" t="s">
        <v>23</v>
      </c>
      <c r="Q6" s="2" t="s">
        <v>24</v>
      </c>
      <c r="R6" s="2"/>
      <c r="S6" s="2"/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28.5">
      <c r="A7" s="4" t="s">
        <v>32</v>
      </c>
      <c r="B7" s="107" t="s">
        <v>33</v>
      </c>
      <c r="C7" s="65" t="s">
        <v>34</v>
      </c>
      <c r="D7" s="151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25">
        <f aca="true" t="shared" si="0" ref="T7:Y7">SUM(T8,T55,T60,T63)</f>
        <v>3478.756</v>
      </c>
      <c r="U7" s="125">
        <f t="shared" si="0"/>
        <v>3412.0359200000003</v>
      </c>
      <c r="V7" s="125">
        <f t="shared" si="0"/>
        <v>3483.9150000000004</v>
      </c>
      <c r="W7" s="125">
        <f t="shared" si="0"/>
        <v>3392.7757500000002</v>
      </c>
      <c r="X7" s="125">
        <f t="shared" si="0"/>
        <v>3562.4145375000007</v>
      </c>
      <c r="Y7" s="125">
        <f t="shared" si="0"/>
        <v>3740.5352643750007</v>
      </c>
      <c r="Z7" s="112"/>
    </row>
    <row r="8" spans="1:26" ht="99.75">
      <c r="A8" s="66" t="s">
        <v>35</v>
      </c>
      <c r="B8" s="108" t="s">
        <v>36</v>
      </c>
      <c r="C8" s="64" t="s">
        <v>37</v>
      </c>
      <c r="D8" s="154"/>
      <c r="E8" s="130"/>
      <c r="F8" s="130"/>
      <c r="G8" s="155"/>
      <c r="H8" s="155"/>
      <c r="I8" s="155"/>
      <c r="J8" s="155"/>
      <c r="K8" s="155"/>
      <c r="L8" s="155"/>
      <c r="M8" s="155"/>
      <c r="N8" s="130"/>
      <c r="O8" s="130"/>
      <c r="P8" s="130"/>
      <c r="Q8" s="130"/>
      <c r="R8" s="130"/>
      <c r="S8" s="130"/>
      <c r="T8" s="125">
        <f aca="true" t="shared" si="1" ref="T8:Y8">SUM(T9:T54)</f>
        <v>3070.468</v>
      </c>
      <c r="U8" s="125">
        <f t="shared" si="1"/>
        <v>3007.35888</v>
      </c>
      <c r="V8" s="125">
        <f t="shared" si="1"/>
        <v>3189.3550000000005</v>
      </c>
      <c r="W8" s="125">
        <f t="shared" si="1"/>
        <v>3275.3227500000003</v>
      </c>
      <c r="X8" s="125">
        <f t="shared" si="1"/>
        <v>3439.0888875000005</v>
      </c>
      <c r="Y8" s="125">
        <f t="shared" si="1"/>
        <v>3611.0433318750006</v>
      </c>
      <c r="Z8" s="180"/>
    </row>
    <row r="9" spans="1:26" ht="156.75">
      <c r="A9" s="290" t="s">
        <v>38</v>
      </c>
      <c r="B9" s="298" t="s">
        <v>39</v>
      </c>
      <c r="C9" s="294" t="s">
        <v>40</v>
      </c>
      <c r="D9" s="154" t="s">
        <v>220</v>
      </c>
      <c r="E9" s="130"/>
      <c r="F9" s="130"/>
      <c r="G9" s="181" t="s">
        <v>41</v>
      </c>
      <c r="H9" s="157" t="s">
        <v>42</v>
      </c>
      <c r="I9" s="182" t="s">
        <v>253</v>
      </c>
      <c r="J9" s="155"/>
      <c r="K9" s="183" t="s">
        <v>44</v>
      </c>
      <c r="L9" s="182" t="s">
        <v>45</v>
      </c>
      <c r="M9" s="182" t="s">
        <v>43</v>
      </c>
      <c r="N9" s="155"/>
      <c r="O9" s="155" t="s">
        <v>440</v>
      </c>
      <c r="P9" s="184" t="s">
        <v>373</v>
      </c>
      <c r="Q9" s="160" t="s">
        <v>389</v>
      </c>
      <c r="R9" s="130"/>
      <c r="S9" s="130"/>
      <c r="T9" s="125">
        <v>621.409</v>
      </c>
      <c r="U9" s="126">
        <v>611.1558</v>
      </c>
      <c r="V9" s="125">
        <v>656.815</v>
      </c>
      <c r="W9" s="125">
        <f aca="true" t="shared" si="2" ref="W9:Y10">V9*1.05</f>
        <v>689.6557500000001</v>
      </c>
      <c r="X9" s="125">
        <f t="shared" si="2"/>
        <v>724.1385375000002</v>
      </c>
      <c r="Y9" s="125">
        <f t="shared" si="2"/>
        <v>760.3454643750002</v>
      </c>
      <c r="Z9" s="180"/>
    </row>
    <row r="10" spans="1:26" ht="156.75">
      <c r="A10" s="297"/>
      <c r="B10" s="299"/>
      <c r="C10" s="295"/>
      <c r="D10" s="154" t="s">
        <v>318</v>
      </c>
      <c r="E10" s="130"/>
      <c r="F10" s="130"/>
      <c r="G10" s="181" t="s">
        <v>41</v>
      </c>
      <c r="H10" s="157" t="s">
        <v>42</v>
      </c>
      <c r="I10" s="182" t="s">
        <v>253</v>
      </c>
      <c r="J10" s="155"/>
      <c r="K10" s="183" t="s">
        <v>44</v>
      </c>
      <c r="L10" s="182" t="s">
        <v>45</v>
      </c>
      <c r="M10" s="182" t="s">
        <v>43</v>
      </c>
      <c r="N10" s="155"/>
      <c r="O10" s="155" t="s">
        <v>440</v>
      </c>
      <c r="P10" s="184" t="s">
        <v>373</v>
      </c>
      <c r="Q10" s="160" t="s">
        <v>389</v>
      </c>
      <c r="R10" s="130"/>
      <c r="S10" s="130"/>
      <c r="T10" s="125"/>
      <c r="U10" s="126"/>
      <c r="V10" s="125">
        <v>10</v>
      </c>
      <c r="W10" s="125">
        <f t="shared" si="2"/>
        <v>10.5</v>
      </c>
      <c r="X10" s="125">
        <f t="shared" si="2"/>
        <v>11.025</v>
      </c>
      <c r="Y10" s="125">
        <f t="shared" si="2"/>
        <v>11.576250000000002</v>
      </c>
      <c r="Z10" s="180"/>
    </row>
    <row r="11" spans="1:26" ht="156.75">
      <c r="A11" s="291"/>
      <c r="B11" s="300"/>
      <c r="C11" s="296"/>
      <c r="D11" s="154" t="s">
        <v>353</v>
      </c>
      <c r="E11" s="130"/>
      <c r="F11" s="130"/>
      <c r="G11" s="181" t="s">
        <v>41</v>
      </c>
      <c r="H11" s="157" t="s">
        <v>42</v>
      </c>
      <c r="I11" s="182" t="s">
        <v>253</v>
      </c>
      <c r="J11" s="155"/>
      <c r="K11" s="183" t="s">
        <v>44</v>
      </c>
      <c r="L11" s="182" t="s">
        <v>45</v>
      </c>
      <c r="M11" s="182" t="s">
        <v>43</v>
      </c>
      <c r="N11" s="155"/>
      <c r="O11" s="155" t="s">
        <v>440</v>
      </c>
      <c r="P11" s="184" t="s">
        <v>373</v>
      </c>
      <c r="Q11" s="160" t="s">
        <v>389</v>
      </c>
      <c r="R11" s="130"/>
      <c r="S11" s="130"/>
      <c r="T11" s="125">
        <v>5</v>
      </c>
      <c r="U11" s="126">
        <v>0</v>
      </c>
      <c r="V11" s="125"/>
      <c r="W11" s="125"/>
      <c r="X11" s="125"/>
      <c r="Y11" s="125"/>
      <c r="Z11" s="180"/>
    </row>
    <row r="12" spans="1:26" ht="28.5">
      <c r="A12" s="4" t="s">
        <v>46</v>
      </c>
      <c r="B12" s="108" t="s">
        <v>47</v>
      </c>
      <c r="C12" s="64" t="s">
        <v>48</v>
      </c>
      <c r="D12" s="154"/>
      <c r="E12" s="130"/>
      <c r="F12" s="130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30"/>
      <c r="S12" s="130"/>
      <c r="T12" s="125"/>
      <c r="U12" s="125"/>
      <c r="V12" s="125"/>
      <c r="W12" s="125"/>
      <c r="X12" s="125"/>
      <c r="Y12" s="125"/>
      <c r="Z12" s="180"/>
    </row>
    <row r="13" spans="1:26" ht="256.5">
      <c r="A13" s="4" t="s">
        <v>49</v>
      </c>
      <c r="B13" s="108" t="s">
        <v>393</v>
      </c>
      <c r="C13" s="64" t="s">
        <v>50</v>
      </c>
      <c r="D13" s="154"/>
      <c r="E13" s="130"/>
      <c r="F13" s="130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30"/>
      <c r="S13" s="130"/>
      <c r="T13" s="125"/>
      <c r="U13" s="125"/>
      <c r="V13" s="125"/>
      <c r="W13" s="125"/>
      <c r="X13" s="125"/>
      <c r="Y13" s="125"/>
      <c r="Z13" s="180"/>
    </row>
    <row r="14" spans="1:26" ht="213.75">
      <c r="A14" s="4" t="s">
        <v>51</v>
      </c>
      <c r="B14" s="108" t="s">
        <v>394</v>
      </c>
      <c r="C14" s="64" t="s">
        <v>52</v>
      </c>
      <c r="D14" s="154" t="s">
        <v>226</v>
      </c>
      <c r="E14" s="155"/>
      <c r="F14" s="155"/>
      <c r="G14" s="185" t="s">
        <v>41</v>
      </c>
      <c r="H14" s="162" t="s">
        <v>284</v>
      </c>
      <c r="I14" s="186" t="s">
        <v>253</v>
      </c>
      <c r="J14" s="155"/>
      <c r="K14" s="187" t="s">
        <v>44</v>
      </c>
      <c r="L14" s="186" t="s">
        <v>283</v>
      </c>
      <c r="M14" s="186" t="s">
        <v>43</v>
      </c>
      <c r="N14" s="155"/>
      <c r="O14" s="155" t="s">
        <v>440</v>
      </c>
      <c r="P14" s="155" t="s">
        <v>384</v>
      </c>
      <c r="Q14" s="160" t="s">
        <v>389</v>
      </c>
      <c r="R14" s="130"/>
      <c r="S14" s="130"/>
      <c r="T14" s="125">
        <v>86.2</v>
      </c>
      <c r="U14" s="125">
        <v>86.2</v>
      </c>
      <c r="V14" s="125"/>
      <c r="W14" s="125"/>
      <c r="X14" s="125"/>
      <c r="Y14" s="125"/>
      <c r="Z14" s="180"/>
    </row>
    <row r="15" spans="1:26" ht="142.5">
      <c r="A15" s="4" t="s">
        <v>53</v>
      </c>
      <c r="B15" s="108" t="s">
        <v>54</v>
      </c>
      <c r="C15" s="64" t="s">
        <v>55</v>
      </c>
      <c r="D15" s="154"/>
      <c r="E15" s="130"/>
      <c r="F15" s="130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30"/>
      <c r="S15" s="130"/>
      <c r="T15" s="125"/>
      <c r="U15" s="125"/>
      <c r="V15" s="125"/>
      <c r="W15" s="125"/>
      <c r="X15" s="125"/>
      <c r="Y15" s="125"/>
      <c r="Z15" s="180"/>
    </row>
    <row r="16" spans="1:26" ht="99.75">
      <c r="A16" s="4" t="s">
        <v>56</v>
      </c>
      <c r="B16" s="108" t="s">
        <v>57</v>
      </c>
      <c r="C16" s="64" t="s">
        <v>58</v>
      </c>
      <c r="D16" s="154"/>
      <c r="E16" s="130"/>
      <c r="F16" s="130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30"/>
      <c r="S16" s="130"/>
      <c r="T16" s="125"/>
      <c r="U16" s="125"/>
      <c r="V16" s="125"/>
      <c r="W16" s="125"/>
      <c r="X16" s="125"/>
      <c r="Y16" s="125"/>
      <c r="Z16" s="180"/>
    </row>
    <row r="17" spans="1:26" ht="128.25">
      <c r="A17" s="4" t="s">
        <v>59</v>
      </c>
      <c r="B17" s="108" t="s">
        <v>60</v>
      </c>
      <c r="C17" s="64" t="s">
        <v>61</v>
      </c>
      <c r="D17" s="154"/>
      <c r="E17" s="130"/>
      <c r="F17" s="130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30"/>
      <c r="S17" s="130"/>
      <c r="T17" s="125"/>
      <c r="U17" s="125"/>
      <c r="V17" s="125"/>
      <c r="W17" s="125"/>
      <c r="X17" s="125"/>
      <c r="Y17" s="125"/>
      <c r="Z17" s="180"/>
    </row>
    <row r="18" spans="1:26" ht="57">
      <c r="A18" s="4" t="s">
        <v>62</v>
      </c>
      <c r="B18" s="108" t="s">
        <v>63</v>
      </c>
      <c r="C18" s="64" t="s">
        <v>64</v>
      </c>
      <c r="D18" s="154"/>
      <c r="E18" s="130"/>
      <c r="F18" s="130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30"/>
      <c r="S18" s="130"/>
      <c r="T18" s="125"/>
      <c r="U18" s="125"/>
      <c r="V18" s="125"/>
      <c r="W18" s="125"/>
      <c r="X18" s="125"/>
      <c r="Y18" s="125"/>
      <c r="Z18" s="180"/>
    </row>
    <row r="19" spans="1:26" ht="42.75">
      <c r="A19" s="4" t="s">
        <v>65</v>
      </c>
      <c r="B19" s="108" t="s">
        <v>66</v>
      </c>
      <c r="C19" s="64" t="s">
        <v>67</v>
      </c>
      <c r="D19" s="154"/>
      <c r="E19" s="130"/>
      <c r="F19" s="130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30"/>
      <c r="S19" s="130"/>
      <c r="T19" s="125"/>
      <c r="U19" s="125"/>
      <c r="V19" s="125"/>
      <c r="W19" s="125"/>
      <c r="X19" s="125"/>
      <c r="Y19" s="125"/>
      <c r="Z19" s="180"/>
    </row>
    <row r="20" spans="1:26" ht="57">
      <c r="A20" s="4" t="s">
        <v>68</v>
      </c>
      <c r="B20" s="108" t="s">
        <v>69</v>
      </c>
      <c r="C20" s="64" t="s">
        <v>70</v>
      </c>
      <c r="D20" s="154"/>
      <c r="E20" s="130"/>
      <c r="F20" s="130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30"/>
      <c r="S20" s="130"/>
      <c r="T20" s="125"/>
      <c r="U20" s="125"/>
      <c r="V20" s="125"/>
      <c r="W20" s="125"/>
      <c r="X20" s="125"/>
      <c r="Y20" s="125"/>
      <c r="Z20" s="180"/>
    </row>
    <row r="21" spans="1:26" ht="71.25">
      <c r="A21" s="290" t="s">
        <v>71</v>
      </c>
      <c r="B21" s="292" t="s">
        <v>72</v>
      </c>
      <c r="C21" s="294" t="s">
        <v>73</v>
      </c>
      <c r="D21" s="154" t="s">
        <v>74</v>
      </c>
      <c r="E21" s="130"/>
      <c r="F21" s="130"/>
      <c r="G21" s="155"/>
      <c r="H21" s="155"/>
      <c r="I21" s="155"/>
      <c r="J21" s="155"/>
      <c r="K21" s="155"/>
      <c r="L21" s="155"/>
      <c r="M21" s="155"/>
      <c r="N21" s="155"/>
      <c r="O21" s="155" t="s">
        <v>440</v>
      </c>
      <c r="P21" s="162" t="s">
        <v>371</v>
      </c>
      <c r="Q21" s="155"/>
      <c r="R21" s="130"/>
      <c r="S21" s="130"/>
      <c r="T21" s="125"/>
      <c r="U21" s="125"/>
      <c r="V21" s="125"/>
      <c r="W21" s="125"/>
      <c r="X21" s="125"/>
      <c r="Y21" s="125"/>
      <c r="Z21" s="180"/>
    </row>
    <row r="22" spans="1:26" ht="156.75">
      <c r="A22" s="291"/>
      <c r="B22" s="293"/>
      <c r="C22" s="296"/>
      <c r="D22" s="154" t="s">
        <v>278</v>
      </c>
      <c r="E22" s="130"/>
      <c r="F22" s="130"/>
      <c r="G22" s="185" t="s">
        <v>41</v>
      </c>
      <c r="H22" s="162" t="s">
        <v>75</v>
      </c>
      <c r="I22" s="186" t="s">
        <v>76</v>
      </c>
      <c r="J22" s="155"/>
      <c r="K22" s="187" t="s">
        <v>44</v>
      </c>
      <c r="L22" s="186" t="s">
        <v>77</v>
      </c>
      <c r="M22" s="186" t="s">
        <v>43</v>
      </c>
      <c r="N22" s="155"/>
      <c r="O22" s="155" t="s">
        <v>440</v>
      </c>
      <c r="P22" s="162" t="s">
        <v>370</v>
      </c>
      <c r="Q22" s="160" t="s">
        <v>389</v>
      </c>
      <c r="R22" s="130"/>
      <c r="S22" s="130"/>
      <c r="T22" s="125">
        <v>157.747</v>
      </c>
      <c r="U22" s="125">
        <v>157.74687</v>
      </c>
      <c r="V22" s="125"/>
      <c r="W22" s="125"/>
      <c r="X22" s="125"/>
      <c r="Y22" s="125"/>
      <c r="Z22" s="180"/>
    </row>
    <row r="23" spans="1:26" ht="42.75">
      <c r="A23" s="290" t="s">
        <v>78</v>
      </c>
      <c r="B23" s="292" t="s">
        <v>407</v>
      </c>
      <c r="C23" s="294" t="s">
        <v>79</v>
      </c>
      <c r="D23" s="154" t="s">
        <v>314</v>
      </c>
      <c r="E23" s="130"/>
      <c r="F23" s="130"/>
      <c r="G23" s="185"/>
      <c r="H23" s="162"/>
      <c r="I23" s="186"/>
      <c r="J23" s="155"/>
      <c r="K23" s="187"/>
      <c r="L23" s="186"/>
      <c r="M23" s="186"/>
      <c r="N23" s="155"/>
      <c r="O23" s="188"/>
      <c r="P23" s="162" t="s">
        <v>372</v>
      </c>
      <c r="Q23" s="163"/>
      <c r="R23" s="189"/>
      <c r="S23" s="130"/>
      <c r="T23" s="125"/>
      <c r="U23" s="125"/>
      <c r="V23" s="125"/>
      <c r="W23" s="125"/>
      <c r="X23" s="125"/>
      <c r="Y23" s="125"/>
      <c r="Z23" s="180"/>
    </row>
    <row r="24" spans="1:26" ht="156.75">
      <c r="A24" s="291"/>
      <c r="B24" s="293"/>
      <c r="C24" s="296"/>
      <c r="D24" s="154" t="s">
        <v>367</v>
      </c>
      <c r="E24" s="130"/>
      <c r="F24" s="130"/>
      <c r="G24" s="185" t="s">
        <v>41</v>
      </c>
      <c r="H24" s="162" t="s">
        <v>80</v>
      </c>
      <c r="I24" s="186" t="s">
        <v>76</v>
      </c>
      <c r="J24" s="155"/>
      <c r="K24" s="187" t="s">
        <v>44</v>
      </c>
      <c r="L24" s="186" t="s">
        <v>81</v>
      </c>
      <c r="M24" s="186" t="s">
        <v>43</v>
      </c>
      <c r="N24" s="155"/>
      <c r="O24" s="155" t="s">
        <v>440</v>
      </c>
      <c r="P24" s="162" t="s">
        <v>372</v>
      </c>
      <c r="Q24" s="160" t="s">
        <v>389</v>
      </c>
      <c r="R24" s="189"/>
      <c r="S24" s="130"/>
      <c r="T24" s="128">
        <v>461</v>
      </c>
      <c r="U24" s="128">
        <v>461</v>
      </c>
      <c r="V24" s="128">
        <v>462.2</v>
      </c>
      <c r="W24" s="125">
        <f>V24*1.05</f>
        <v>485.31</v>
      </c>
      <c r="X24" s="125">
        <f>W24*1.05</f>
        <v>509.57550000000003</v>
      </c>
      <c r="Y24" s="125">
        <f>X24*1.05</f>
        <v>535.0542750000001</v>
      </c>
      <c r="Z24" s="180"/>
    </row>
    <row r="25" spans="1:26" ht="156.75">
      <c r="A25" s="4" t="s">
        <v>82</v>
      </c>
      <c r="B25" s="108" t="s">
        <v>395</v>
      </c>
      <c r="C25" s="64" t="s">
        <v>83</v>
      </c>
      <c r="D25" s="154" t="s">
        <v>84</v>
      </c>
      <c r="E25" s="130"/>
      <c r="F25" s="130"/>
      <c r="G25" s="185" t="s">
        <v>41</v>
      </c>
      <c r="H25" s="162" t="s">
        <v>85</v>
      </c>
      <c r="I25" s="186" t="s">
        <v>76</v>
      </c>
      <c r="J25" s="155"/>
      <c r="K25" s="187" t="s">
        <v>44</v>
      </c>
      <c r="L25" s="186" t="s">
        <v>86</v>
      </c>
      <c r="M25" s="186" t="s">
        <v>43</v>
      </c>
      <c r="N25" s="155"/>
      <c r="O25" s="155" t="s">
        <v>440</v>
      </c>
      <c r="P25" s="162" t="s">
        <v>374</v>
      </c>
      <c r="Q25" s="160" t="s">
        <v>389</v>
      </c>
      <c r="R25" s="130"/>
      <c r="S25" s="130"/>
      <c r="T25" s="112"/>
      <c r="U25" s="125"/>
      <c r="V25" s="112"/>
      <c r="W25" s="112"/>
      <c r="X25" s="112"/>
      <c r="Y25" s="112"/>
      <c r="Z25" s="180"/>
    </row>
    <row r="26" spans="1:26" ht="71.25">
      <c r="A26" s="4" t="s">
        <v>87</v>
      </c>
      <c r="B26" s="108" t="s">
        <v>88</v>
      </c>
      <c r="C26" s="64" t="s">
        <v>89</v>
      </c>
      <c r="D26" s="154"/>
      <c r="E26" s="130"/>
      <c r="F26" s="130"/>
      <c r="G26" s="155"/>
      <c r="H26" s="155"/>
      <c r="I26" s="155"/>
      <c r="J26" s="155"/>
      <c r="K26" s="155"/>
      <c r="L26" s="155"/>
      <c r="M26" s="155"/>
      <c r="N26" s="155"/>
      <c r="O26" s="155"/>
      <c r="P26" s="162"/>
      <c r="Q26" s="155"/>
      <c r="R26" s="130"/>
      <c r="S26" s="130"/>
      <c r="T26" s="125"/>
      <c r="U26" s="125"/>
      <c r="V26" s="125"/>
      <c r="W26" s="125"/>
      <c r="X26" s="125"/>
      <c r="Y26" s="125"/>
      <c r="Z26" s="180"/>
    </row>
    <row r="27" spans="1:26" ht="99.75">
      <c r="A27" s="4" t="s">
        <v>90</v>
      </c>
      <c r="B27" s="108" t="s">
        <v>91</v>
      </c>
      <c r="C27" s="64" t="s">
        <v>92</v>
      </c>
      <c r="D27" s="154"/>
      <c r="E27" s="130"/>
      <c r="F27" s="130"/>
      <c r="G27" s="155"/>
      <c r="H27" s="155"/>
      <c r="I27" s="155"/>
      <c r="J27" s="155"/>
      <c r="K27" s="155"/>
      <c r="L27" s="155"/>
      <c r="M27" s="155"/>
      <c r="N27" s="155"/>
      <c r="O27" s="155"/>
      <c r="P27" s="162"/>
      <c r="Q27" s="155"/>
      <c r="R27" s="130"/>
      <c r="S27" s="130"/>
      <c r="T27" s="125"/>
      <c r="U27" s="125"/>
      <c r="V27" s="125"/>
      <c r="W27" s="125"/>
      <c r="X27" s="125"/>
      <c r="Y27" s="125"/>
      <c r="Z27" s="180"/>
    </row>
    <row r="28" spans="1:26" ht="71.25">
      <c r="A28" s="4" t="s">
        <v>93</v>
      </c>
      <c r="B28" s="108" t="s">
        <v>94</v>
      </c>
      <c r="C28" s="64" t="s">
        <v>95</v>
      </c>
      <c r="D28" s="154" t="s">
        <v>273</v>
      </c>
      <c r="E28" s="130"/>
      <c r="F28" s="130"/>
      <c r="G28" s="155"/>
      <c r="H28" s="155"/>
      <c r="I28" s="155"/>
      <c r="J28" s="155"/>
      <c r="K28" s="155"/>
      <c r="L28" s="155"/>
      <c r="M28" s="155"/>
      <c r="N28" s="155"/>
      <c r="O28" s="155" t="s">
        <v>440</v>
      </c>
      <c r="P28" s="162" t="s">
        <v>375</v>
      </c>
      <c r="Q28" s="160" t="s">
        <v>389</v>
      </c>
      <c r="R28" s="130"/>
      <c r="S28" s="130"/>
      <c r="T28" s="125"/>
      <c r="U28" s="125"/>
      <c r="V28" s="125">
        <v>70</v>
      </c>
      <c r="W28" s="125"/>
      <c r="X28" s="125"/>
      <c r="Y28" s="125"/>
      <c r="Z28" s="180"/>
    </row>
    <row r="29" spans="1:26" ht="199.5">
      <c r="A29" s="4" t="s">
        <v>96</v>
      </c>
      <c r="B29" s="108" t="s">
        <v>97</v>
      </c>
      <c r="C29" s="64" t="s">
        <v>98</v>
      </c>
      <c r="D29" s="154" t="s">
        <v>99</v>
      </c>
      <c r="E29" s="130"/>
      <c r="F29" s="130"/>
      <c r="G29" s="185" t="s">
        <v>100</v>
      </c>
      <c r="H29" s="162" t="s">
        <v>101</v>
      </c>
      <c r="I29" s="186" t="s">
        <v>76</v>
      </c>
      <c r="J29" s="155"/>
      <c r="K29" s="187" t="s">
        <v>102</v>
      </c>
      <c r="L29" s="186" t="s">
        <v>103</v>
      </c>
      <c r="M29" s="186" t="s">
        <v>104</v>
      </c>
      <c r="N29" s="155"/>
      <c r="O29" s="155" t="s">
        <v>440</v>
      </c>
      <c r="P29" s="162" t="s">
        <v>376</v>
      </c>
      <c r="Q29" s="160" t="s">
        <v>389</v>
      </c>
      <c r="R29" s="130"/>
      <c r="S29" s="130"/>
      <c r="T29" s="125">
        <v>57.4</v>
      </c>
      <c r="U29" s="125">
        <v>49.2</v>
      </c>
      <c r="V29" s="125"/>
      <c r="W29" s="125">
        <f>V29*1.05</f>
        <v>0</v>
      </c>
      <c r="X29" s="125">
        <f>W29*1.05</f>
        <v>0</v>
      </c>
      <c r="Y29" s="125">
        <f>X29*1.05</f>
        <v>0</v>
      </c>
      <c r="Z29" s="180"/>
    </row>
    <row r="30" spans="1:26" ht="71.25">
      <c r="A30" s="4" t="s">
        <v>105</v>
      </c>
      <c r="B30" s="108" t="s">
        <v>106</v>
      </c>
      <c r="C30" s="64" t="s">
        <v>107</v>
      </c>
      <c r="D30" s="154"/>
      <c r="E30" s="130"/>
      <c r="F30" s="130"/>
      <c r="G30" s="185"/>
      <c r="H30" s="162"/>
      <c r="I30" s="186"/>
      <c r="J30" s="155"/>
      <c r="K30" s="187"/>
      <c r="L30" s="186"/>
      <c r="M30" s="186"/>
      <c r="N30" s="155"/>
      <c r="O30" s="155"/>
      <c r="P30" s="155"/>
      <c r="Q30" s="155"/>
      <c r="R30" s="130"/>
      <c r="S30" s="130"/>
      <c r="T30" s="125"/>
      <c r="U30" s="125"/>
      <c r="V30" s="125"/>
      <c r="W30" s="125"/>
      <c r="X30" s="125"/>
      <c r="Y30" s="125"/>
      <c r="Z30" s="180"/>
    </row>
    <row r="31" spans="1:26" ht="185.25">
      <c r="A31" s="4" t="s">
        <v>108</v>
      </c>
      <c r="B31" s="108" t="s">
        <v>109</v>
      </c>
      <c r="C31" s="64" t="s">
        <v>110</v>
      </c>
      <c r="D31" s="154" t="s">
        <v>111</v>
      </c>
      <c r="E31" s="130"/>
      <c r="F31" s="130"/>
      <c r="G31" s="185" t="s">
        <v>41</v>
      </c>
      <c r="H31" s="162" t="s">
        <v>112</v>
      </c>
      <c r="I31" s="186" t="s">
        <v>76</v>
      </c>
      <c r="J31" s="155"/>
      <c r="K31" s="187" t="s">
        <v>113</v>
      </c>
      <c r="L31" s="186" t="s">
        <v>114</v>
      </c>
      <c r="M31" s="186" t="s">
        <v>115</v>
      </c>
      <c r="N31" s="155"/>
      <c r="O31" s="155" t="s">
        <v>440</v>
      </c>
      <c r="P31" s="162" t="s">
        <v>377</v>
      </c>
      <c r="Q31" s="160" t="s">
        <v>389</v>
      </c>
      <c r="R31" s="130"/>
      <c r="S31" s="130"/>
      <c r="T31" s="125">
        <v>292.455</v>
      </c>
      <c r="U31" s="125">
        <v>287.25828</v>
      </c>
      <c r="V31" s="125">
        <v>335.14</v>
      </c>
      <c r="W31" s="125">
        <f aca="true" t="shared" si="3" ref="W31:Y32">V31*1.05</f>
        <v>351.897</v>
      </c>
      <c r="X31" s="125">
        <f t="shared" si="3"/>
        <v>369.49185</v>
      </c>
      <c r="Y31" s="125">
        <f t="shared" si="3"/>
        <v>387.9664425</v>
      </c>
      <c r="Z31" s="180"/>
    </row>
    <row r="32" spans="1:26" ht="156.75">
      <c r="A32" s="4" t="s">
        <v>116</v>
      </c>
      <c r="B32" s="108" t="s">
        <v>117</v>
      </c>
      <c r="C32" s="64" t="s">
        <v>118</v>
      </c>
      <c r="D32" s="154" t="s">
        <v>111</v>
      </c>
      <c r="E32" s="130"/>
      <c r="F32" s="130"/>
      <c r="G32" s="185" t="s">
        <v>41</v>
      </c>
      <c r="H32" s="162" t="s">
        <v>119</v>
      </c>
      <c r="I32" s="186" t="s">
        <v>76</v>
      </c>
      <c r="J32" s="155"/>
      <c r="K32" s="187" t="s">
        <v>44</v>
      </c>
      <c r="L32" s="186" t="s">
        <v>120</v>
      </c>
      <c r="M32" s="186" t="s">
        <v>43</v>
      </c>
      <c r="N32" s="155"/>
      <c r="O32" s="155" t="s">
        <v>440</v>
      </c>
      <c r="P32" s="162" t="s">
        <v>378</v>
      </c>
      <c r="Q32" s="160" t="s">
        <v>389</v>
      </c>
      <c r="R32" s="130"/>
      <c r="S32" s="130"/>
      <c r="T32" s="125">
        <v>1167.124</v>
      </c>
      <c r="U32" s="125">
        <v>1149.79193</v>
      </c>
      <c r="V32" s="125">
        <v>1343.9</v>
      </c>
      <c r="W32" s="125">
        <f t="shared" si="3"/>
        <v>1411.0950000000003</v>
      </c>
      <c r="X32" s="125">
        <f t="shared" si="3"/>
        <v>1481.6497500000003</v>
      </c>
      <c r="Y32" s="125">
        <f t="shared" si="3"/>
        <v>1555.7322375000003</v>
      </c>
      <c r="Z32" s="180"/>
    </row>
    <row r="33" spans="1:26" ht="171">
      <c r="A33" s="4" t="s">
        <v>121</v>
      </c>
      <c r="B33" s="108" t="s">
        <v>396</v>
      </c>
      <c r="C33" s="64" t="s">
        <v>122</v>
      </c>
      <c r="D33" s="154" t="s">
        <v>111</v>
      </c>
      <c r="E33" s="130"/>
      <c r="F33" s="130"/>
      <c r="G33" s="185" t="s">
        <v>41</v>
      </c>
      <c r="H33" s="162" t="s">
        <v>123</v>
      </c>
      <c r="I33" s="186" t="s">
        <v>76</v>
      </c>
      <c r="J33" s="155"/>
      <c r="K33" s="187" t="s">
        <v>44</v>
      </c>
      <c r="L33" s="186" t="s">
        <v>124</v>
      </c>
      <c r="M33" s="186" t="s">
        <v>43</v>
      </c>
      <c r="N33" s="155"/>
      <c r="O33" s="155" t="s">
        <v>440</v>
      </c>
      <c r="P33" s="162" t="s">
        <v>379</v>
      </c>
      <c r="Q33" s="160" t="s">
        <v>389</v>
      </c>
      <c r="R33" s="130"/>
      <c r="S33" s="130"/>
      <c r="T33" s="180"/>
      <c r="U33" s="180"/>
      <c r="V33" s="180"/>
      <c r="W33" s="180"/>
      <c r="X33" s="125"/>
      <c r="Y33" s="125"/>
      <c r="Z33" s="180"/>
    </row>
    <row r="34" spans="1:26" ht="114">
      <c r="A34" s="4" t="s">
        <v>125</v>
      </c>
      <c r="B34" s="108" t="s">
        <v>126</v>
      </c>
      <c r="C34" s="64" t="s">
        <v>127</v>
      </c>
      <c r="D34" s="154" t="s">
        <v>111</v>
      </c>
      <c r="E34" s="130"/>
      <c r="F34" s="130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60"/>
      <c r="R34" s="130"/>
      <c r="S34" s="130"/>
      <c r="T34" s="112"/>
      <c r="U34" s="112"/>
      <c r="V34" s="112"/>
      <c r="W34" s="112"/>
      <c r="X34" s="112"/>
      <c r="Y34" s="112"/>
      <c r="Z34" s="180"/>
    </row>
    <row r="35" spans="1:26" ht="156.75">
      <c r="A35" s="60" t="s">
        <v>128</v>
      </c>
      <c r="B35" s="109" t="s">
        <v>129</v>
      </c>
      <c r="C35" s="63" t="s">
        <v>130</v>
      </c>
      <c r="D35" s="154" t="s">
        <v>320</v>
      </c>
      <c r="E35" s="130"/>
      <c r="F35" s="130"/>
      <c r="G35" s="181" t="s">
        <v>41</v>
      </c>
      <c r="H35" s="157" t="s">
        <v>131</v>
      </c>
      <c r="I35" s="253" t="s">
        <v>76</v>
      </c>
      <c r="J35" s="155"/>
      <c r="K35" s="187" t="s">
        <v>44</v>
      </c>
      <c r="L35" s="186" t="s">
        <v>124</v>
      </c>
      <c r="M35" s="186" t="s">
        <v>43</v>
      </c>
      <c r="N35" s="155"/>
      <c r="O35" s="155" t="s">
        <v>440</v>
      </c>
      <c r="P35" s="162" t="s">
        <v>380</v>
      </c>
      <c r="Q35" s="160" t="s">
        <v>389</v>
      </c>
      <c r="R35" s="130"/>
      <c r="S35" s="130"/>
      <c r="T35" s="125">
        <v>1.718</v>
      </c>
      <c r="U35" s="125">
        <v>1.718</v>
      </c>
      <c r="V35" s="125">
        <v>12.4</v>
      </c>
      <c r="W35" s="125">
        <f>V35*1.05</f>
        <v>13.020000000000001</v>
      </c>
      <c r="X35" s="125">
        <f>W35*1.05</f>
        <v>13.671000000000001</v>
      </c>
      <c r="Y35" s="125">
        <f>X35*1.05</f>
        <v>14.354550000000001</v>
      </c>
      <c r="Z35" s="180"/>
    </row>
    <row r="36" spans="1:26" ht="85.5">
      <c r="A36" s="4" t="s">
        <v>132</v>
      </c>
      <c r="B36" s="108" t="s">
        <v>133</v>
      </c>
      <c r="C36" s="64" t="s">
        <v>134</v>
      </c>
      <c r="D36" s="154"/>
      <c r="E36" s="130"/>
      <c r="F36" s="130"/>
      <c r="G36" s="181"/>
      <c r="H36" s="157"/>
      <c r="I36" s="253"/>
      <c r="J36" s="155"/>
      <c r="K36" s="187" t="s">
        <v>135</v>
      </c>
      <c r="L36" s="186" t="s">
        <v>136</v>
      </c>
      <c r="M36" s="186" t="s">
        <v>137</v>
      </c>
      <c r="N36" s="155"/>
      <c r="O36" s="155"/>
      <c r="P36" s="155"/>
      <c r="Q36" s="155"/>
      <c r="R36" s="130"/>
      <c r="S36" s="130"/>
      <c r="T36" s="125"/>
      <c r="U36" s="125"/>
      <c r="V36" s="125"/>
      <c r="W36" s="125"/>
      <c r="X36" s="125"/>
      <c r="Y36" s="125"/>
      <c r="Z36" s="180"/>
    </row>
    <row r="37" spans="1:26" ht="85.5">
      <c r="A37" s="4" t="s">
        <v>138</v>
      </c>
      <c r="B37" s="108" t="s">
        <v>139</v>
      </c>
      <c r="C37" s="64" t="s">
        <v>140</v>
      </c>
      <c r="D37" s="154"/>
      <c r="E37" s="130"/>
      <c r="F37" s="130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30"/>
      <c r="S37" s="130"/>
      <c r="T37" s="125"/>
      <c r="U37" s="125"/>
      <c r="V37" s="125"/>
      <c r="W37" s="125"/>
      <c r="X37" s="125"/>
      <c r="Y37" s="125"/>
      <c r="Z37" s="180"/>
    </row>
    <row r="38" spans="1:26" ht="28.5">
      <c r="A38" s="4" t="s">
        <v>141</v>
      </c>
      <c r="B38" s="108" t="s">
        <v>142</v>
      </c>
      <c r="C38" s="64" t="s">
        <v>143</v>
      </c>
      <c r="D38" s="154"/>
      <c r="E38" s="130"/>
      <c r="F38" s="130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30"/>
      <c r="S38" s="130"/>
      <c r="T38" s="125"/>
      <c r="U38" s="125"/>
      <c r="V38" s="125"/>
      <c r="W38" s="125"/>
      <c r="X38" s="125"/>
      <c r="Y38" s="125"/>
      <c r="Z38" s="180"/>
    </row>
    <row r="39" spans="1:26" ht="28.5">
      <c r="A39" s="4" t="s">
        <v>144</v>
      </c>
      <c r="B39" s="108" t="s">
        <v>145</v>
      </c>
      <c r="C39" s="64" t="s">
        <v>146</v>
      </c>
      <c r="D39" s="154"/>
      <c r="E39" s="130"/>
      <c r="F39" s="130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30"/>
      <c r="S39" s="130"/>
      <c r="T39" s="125"/>
      <c r="U39" s="125"/>
      <c r="V39" s="125"/>
      <c r="W39" s="125"/>
      <c r="X39" s="125"/>
      <c r="Y39" s="125"/>
      <c r="Z39" s="180"/>
    </row>
    <row r="40" spans="1:26" ht="156.75">
      <c r="A40" s="4" t="s">
        <v>147</v>
      </c>
      <c r="B40" s="108" t="s">
        <v>148</v>
      </c>
      <c r="C40" s="64" t="s">
        <v>149</v>
      </c>
      <c r="D40" s="154" t="s">
        <v>150</v>
      </c>
      <c r="E40" s="130"/>
      <c r="F40" s="130"/>
      <c r="G40" s="185" t="s">
        <v>41</v>
      </c>
      <c r="H40" s="162" t="s">
        <v>151</v>
      </c>
      <c r="I40" s="186" t="s">
        <v>76</v>
      </c>
      <c r="J40" s="155"/>
      <c r="K40" s="187" t="s">
        <v>44</v>
      </c>
      <c r="L40" s="186" t="s">
        <v>152</v>
      </c>
      <c r="M40" s="186" t="s">
        <v>43</v>
      </c>
      <c r="N40" s="155"/>
      <c r="O40" s="155" t="s">
        <v>440</v>
      </c>
      <c r="P40" s="162" t="s">
        <v>381</v>
      </c>
      <c r="Q40" s="160" t="s">
        <v>389</v>
      </c>
      <c r="R40" s="130"/>
      <c r="S40" s="130"/>
      <c r="T40" s="125">
        <v>38.417</v>
      </c>
      <c r="U40" s="125">
        <v>38.417</v>
      </c>
      <c r="V40" s="125">
        <v>78.9</v>
      </c>
      <c r="W40" s="125">
        <f aca="true" t="shared" si="4" ref="W40:X42">V40*1.05</f>
        <v>82.84500000000001</v>
      </c>
      <c r="X40" s="125">
        <f t="shared" si="4"/>
        <v>86.98725000000002</v>
      </c>
      <c r="Y40" s="125">
        <f>X40*1.05</f>
        <v>91.33661250000002</v>
      </c>
      <c r="Z40" s="180"/>
    </row>
    <row r="41" spans="1:26" ht="356.25">
      <c r="A41" s="4" t="s">
        <v>153</v>
      </c>
      <c r="B41" s="108" t="s">
        <v>397</v>
      </c>
      <c r="C41" s="64" t="s">
        <v>154</v>
      </c>
      <c r="D41" s="154" t="s">
        <v>246</v>
      </c>
      <c r="E41" s="130"/>
      <c r="F41" s="130"/>
      <c r="G41" s="185" t="s">
        <v>41</v>
      </c>
      <c r="H41" s="162" t="s">
        <v>151</v>
      </c>
      <c r="I41" s="186" t="s">
        <v>76</v>
      </c>
      <c r="J41" s="155"/>
      <c r="K41" s="187" t="s">
        <v>44</v>
      </c>
      <c r="L41" s="186" t="s">
        <v>152</v>
      </c>
      <c r="M41" s="186" t="s">
        <v>43</v>
      </c>
      <c r="N41" s="155"/>
      <c r="O41" s="155" t="s">
        <v>440</v>
      </c>
      <c r="P41" s="162" t="s">
        <v>382</v>
      </c>
      <c r="Q41" s="160" t="s">
        <v>389</v>
      </c>
      <c r="R41" s="130"/>
      <c r="S41" s="130"/>
      <c r="T41" s="125">
        <v>20.407</v>
      </c>
      <c r="U41" s="125">
        <v>3.3</v>
      </c>
      <c r="V41" s="125">
        <v>50</v>
      </c>
      <c r="W41" s="125">
        <f t="shared" si="4"/>
        <v>52.5</v>
      </c>
      <c r="X41" s="125">
        <f t="shared" si="4"/>
        <v>55.125</v>
      </c>
      <c r="Y41" s="125">
        <f>X41*1.05</f>
        <v>57.88125</v>
      </c>
      <c r="Z41" s="180"/>
    </row>
    <row r="42" spans="1:26" ht="156.75">
      <c r="A42" s="4" t="s">
        <v>155</v>
      </c>
      <c r="B42" s="108" t="s">
        <v>156</v>
      </c>
      <c r="C42" s="64" t="s">
        <v>157</v>
      </c>
      <c r="D42" s="154" t="s">
        <v>150</v>
      </c>
      <c r="E42" s="130"/>
      <c r="F42" s="130"/>
      <c r="G42" s="185" t="s">
        <v>41</v>
      </c>
      <c r="H42" s="162" t="s">
        <v>151</v>
      </c>
      <c r="I42" s="186" t="s">
        <v>76</v>
      </c>
      <c r="J42" s="155"/>
      <c r="K42" s="187" t="s">
        <v>44</v>
      </c>
      <c r="L42" s="186" t="s">
        <v>152</v>
      </c>
      <c r="M42" s="186" t="s">
        <v>43</v>
      </c>
      <c r="N42" s="155"/>
      <c r="O42" s="155" t="s">
        <v>440</v>
      </c>
      <c r="P42" s="162" t="s">
        <v>383</v>
      </c>
      <c r="Q42" s="160" t="s">
        <v>389</v>
      </c>
      <c r="R42" s="130"/>
      <c r="S42" s="130"/>
      <c r="T42" s="125">
        <v>161.591</v>
      </c>
      <c r="U42" s="125">
        <v>161.571</v>
      </c>
      <c r="V42" s="125">
        <v>170</v>
      </c>
      <c r="W42" s="125">
        <f t="shared" si="4"/>
        <v>178.5</v>
      </c>
      <c r="X42" s="125">
        <f t="shared" si="4"/>
        <v>187.425</v>
      </c>
      <c r="Y42" s="125">
        <f>X42*1.05</f>
        <v>196.79625000000001</v>
      </c>
      <c r="Z42" s="180"/>
    </row>
    <row r="43" spans="1:26" ht="28.5">
      <c r="A43" s="4" t="s">
        <v>158</v>
      </c>
      <c r="B43" s="108" t="s">
        <v>159</v>
      </c>
      <c r="C43" s="64" t="s">
        <v>160</v>
      </c>
      <c r="D43" s="154"/>
      <c r="E43" s="130"/>
      <c r="F43" s="130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30"/>
      <c r="S43" s="130"/>
      <c r="T43" s="125"/>
      <c r="U43" s="125"/>
      <c r="V43" s="125"/>
      <c r="W43" s="125"/>
      <c r="X43" s="125"/>
      <c r="Y43" s="125"/>
      <c r="Z43" s="180"/>
    </row>
    <row r="44" spans="1:26" ht="99.75">
      <c r="A44" s="4" t="s">
        <v>161</v>
      </c>
      <c r="B44" s="108" t="s">
        <v>162</v>
      </c>
      <c r="C44" s="64" t="s">
        <v>163</v>
      </c>
      <c r="D44" s="154"/>
      <c r="E44" s="130"/>
      <c r="F44" s="130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30"/>
      <c r="S44" s="130"/>
      <c r="T44" s="125"/>
      <c r="U44" s="125"/>
      <c r="V44" s="125"/>
      <c r="W44" s="125"/>
      <c r="X44" s="125"/>
      <c r="Y44" s="125"/>
      <c r="Z44" s="180"/>
    </row>
    <row r="45" spans="1:26" ht="85.5">
      <c r="A45" s="4" t="s">
        <v>164</v>
      </c>
      <c r="B45" s="108" t="s">
        <v>165</v>
      </c>
      <c r="C45" s="64" t="s">
        <v>166</v>
      </c>
      <c r="D45" s="154"/>
      <c r="E45" s="130"/>
      <c r="F45" s="130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30"/>
      <c r="S45" s="130"/>
      <c r="T45" s="125"/>
      <c r="U45" s="125"/>
      <c r="V45" s="125"/>
      <c r="W45" s="125"/>
      <c r="X45" s="125"/>
      <c r="Y45" s="125"/>
      <c r="Z45" s="180"/>
    </row>
    <row r="46" spans="1:26" ht="85.5">
      <c r="A46" s="4" t="s">
        <v>167</v>
      </c>
      <c r="B46" s="108" t="s">
        <v>168</v>
      </c>
      <c r="C46" s="64" t="s">
        <v>169</v>
      </c>
      <c r="D46" s="154"/>
      <c r="E46" s="130"/>
      <c r="F46" s="130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30"/>
      <c r="S46" s="130"/>
      <c r="T46" s="125"/>
      <c r="U46" s="125"/>
      <c r="V46" s="125"/>
      <c r="W46" s="125"/>
      <c r="X46" s="125"/>
      <c r="Y46" s="125"/>
      <c r="Z46" s="180"/>
    </row>
    <row r="47" spans="1:26" ht="57">
      <c r="A47" s="4" t="s">
        <v>170</v>
      </c>
      <c r="B47" s="108" t="s">
        <v>171</v>
      </c>
      <c r="C47" s="64" t="s">
        <v>172</v>
      </c>
      <c r="D47" s="154"/>
      <c r="E47" s="130"/>
      <c r="F47" s="130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30"/>
      <c r="S47" s="130"/>
      <c r="T47" s="125"/>
      <c r="U47" s="125"/>
      <c r="V47" s="125"/>
      <c r="W47" s="125"/>
      <c r="X47" s="125"/>
      <c r="Y47" s="125"/>
      <c r="Z47" s="180"/>
    </row>
    <row r="48" spans="1:26" ht="71.25">
      <c r="A48" s="4" t="s">
        <v>173</v>
      </c>
      <c r="B48" s="108" t="s">
        <v>174</v>
      </c>
      <c r="C48" s="64" t="s">
        <v>175</v>
      </c>
      <c r="D48" s="154"/>
      <c r="E48" s="130"/>
      <c r="F48" s="130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30"/>
      <c r="S48" s="130"/>
      <c r="T48" s="125"/>
      <c r="U48" s="125"/>
      <c r="V48" s="125"/>
      <c r="W48" s="125"/>
      <c r="X48" s="125"/>
      <c r="Y48" s="125"/>
      <c r="Z48" s="180"/>
    </row>
    <row r="49" spans="1:26" ht="71.25">
      <c r="A49" s="4" t="s">
        <v>176</v>
      </c>
      <c r="B49" s="108" t="s">
        <v>177</v>
      </c>
      <c r="C49" s="64" t="s">
        <v>178</v>
      </c>
      <c r="D49" s="154"/>
      <c r="E49" s="130"/>
      <c r="F49" s="130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30"/>
      <c r="S49" s="130"/>
      <c r="T49" s="125"/>
      <c r="U49" s="125"/>
      <c r="V49" s="125"/>
      <c r="W49" s="125"/>
      <c r="X49" s="125"/>
      <c r="Y49" s="125"/>
      <c r="Z49" s="180"/>
    </row>
    <row r="50" spans="1:26" ht="156.75">
      <c r="A50" s="4" t="s">
        <v>179</v>
      </c>
      <c r="B50" s="108" t="s">
        <v>180</v>
      </c>
      <c r="C50" s="64" t="s">
        <v>181</v>
      </c>
      <c r="D50" s="154" t="s">
        <v>84</v>
      </c>
      <c r="E50" s="130"/>
      <c r="F50" s="130"/>
      <c r="G50" s="185" t="s">
        <v>41</v>
      </c>
      <c r="H50" s="162" t="s">
        <v>182</v>
      </c>
      <c r="I50" s="186" t="s">
        <v>76</v>
      </c>
      <c r="J50" s="155"/>
      <c r="K50" s="187" t="s">
        <v>44</v>
      </c>
      <c r="L50" s="186" t="s">
        <v>183</v>
      </c>
      <c r="M50" s="186" t="s">
        <v>184</v>
      </c>
      <c r="N50" s="155"/>
      <c r="O50" s="155"/>
      <c r="P50" s="155"/>
      <c r="Q50" s="160"/>
      <c r="R50" s="130"/>
      <c r="S50" s="130"/>
      <c r="T50" s="125"/>
      <c r="U50" s="125"/>
      <c r="V50" s="125"/>
      <c r="W50" s="125"/>
      <c r="X50" s="125"/>
      <c r="Y50" s="125"/>
      <c r="Z50" s="180"/>
    </row>
    <row r="51" spans="1:26" ht="42.75">
      <c r="A51" s="4" t="s">
        <v>185</v>
      </c>
      <c r="B51" s="108" t="s">
        <v>186</v>
      </c>
      <c r="C51" s="64" t="s">
        <v>187</v>
      </c>
      <c r="D51" s="154"/>
      <c r="E51" s="130"/>
      <c r="F51" s="130"/>
      <c r="G51" s="185"/>
      <c r="H51" s="162"/>
      <c r="I51" s="186"/>
      <c r="J51" s="155"/>
      <c r="K51" s="155"/>
      <c r="L51" s="155"/>
      <c r="M51" s="155"/>
      <c r="N51" s="155"/>
      <c r="O51" s="155"/>
      <c r="P51" s="155"/>
      <c r="Q51" s="155"/>
      <c r="R51" s="130"/>
      <c r="S51" s="130"/>
      <c r="T51" s="125"/>
      <c r="U51" s="125"/>
      <c r="V51" s="125"/>
      <c r="W51" s="125"/>
      <c r="X51" s="125"/>
      <c r="Y51" s="125"/>
      <c r="Z51" s="180"/>
    </row>
    <row r="52" spans="1:26" ht="99.75">
      <c r="A52" s="4" t="s">
        <v>188</v>
      </c>
      <c r="B52" s="108" t="s">
        <v>189</v>
      </c>
      <c r="C52" s="64" t="s">
        <v>190</v>
      </c>
      <c r="D52" s="154"/>
      <c r="E52" s="130"/>
      <c r="F52" s="130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30"/>
      <c r="S52" s="130"/>
      <c r="T52" s="125"/>
      <c r="U52" s="125"/>
      <c r="V52" s="125"/>
      <c r="W52" s="125"/>
      <c r="X52" s="125"/>
      <c r="Y52" s="125"/>
      <c r="Z52" s="180"/>
    </row>
    <row r="53" spans="1:26" ht="28.5">
      <c r="A53" s="4" t="s">
        <v>191</v>
      </c>
      <c r="B53" s="108" t="s">
        <v>192</v>
      </c>
      <c r="C53" s="64" t="s">
        <v>193</v>
      </c>
      <c r="D53" s="154"/>
      <c r="E53" s="130"/>
      <c r="F53" s="130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30"/>
      <c r="S53" s="130"/>
      <c r="T53" s="125"/>
      <c r="U53" s="125"/>
      <c r="V53" s="125"/>
      <c r="W53" s="125"/>
      <c r="X53" s="125"/>
      <c r="Y53" s="125"/>
      <c r="Z53" s="180"/>
    </row>
    <row r="54" spans="1:26" ht="57">
      <c r="A54" s="4" t="s">
        <v>194</v>
      </c>
      <c r="B54" s="108" t="s">
        <v>195</v>
      </c>
      <c r="C54" s="64" t="s">
        <v>196</v>
      </c>
      <c r="D54" s="154"/>
      <c r="E54" s="130"/>
      <c r="F54" s="130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30"/>
      <c r="S54" s="130"/>
      <c r="T54" s="125"/>
      <c r="U54" s="125"/>
      <c r="V54" s="125"/>
      <c r="W54" s="125"/>
      <c r="X54" s="125"/>
      <c r="Y54" s="125"/>
      <c r="Z54" s="180"/>
    </row>
    <row r="55" spans="1:26" ht="128.25">
      <c r="A55" s="66" t="s">
        <v>197</v>
      </c>
      <c r="B55" s="108" t="s">
        <v>198</v>
      </c>
      <c r="C55" s="64" t="s">
        <v>199</v>
      </c>
      <c r="D55" s="154"/>
      <c r="E55" s="130"/>
      <c r="F55" s="130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30"/>
      <c r="S55" s="130"/>
      <c r="T55" s="125">
        <f aca="true" t="shared" si="5" ref="T55:Y55">SUM(T56:T59)</f>
        <v>190</v>
      </c>
      <c r="U55" s="125">
        <f t="shared" si="5"/>
        <v>190</v>
      </c>
      <c r="V55" s="125">
        <f t="shared" si="5"/>
        <v>182.7</v>
      </c>
      <c r="W55" s="125">
        <f t="shared" si="5"/>
        <v>0</v>
      </c>
      <c r="X55" s="125">
        <f t="shared" si="5"/>
        <v>0</v>
      </c>
      <c r="Y55" s="125">
        <f t="shared" si="5"/>
        <v>0</v>
      </c>
      <c r="Z55" s="180"/>
    </row>
    <row r="56" spans="1:26" ht="156.75">
      <c r="A56" s="8" t="s">
        <v>408</v>
      </c>
      <c r="B56" s="108" t="s">
        <v>200</v>
      </c>
      <c r="C56" s="64" t="s">
        <v>274</v>
      </c>
      <c r="D56" s="154" t="s">
        <v>247</v>
      </c>
      <c r="E56" s="130"/>
      <c r="F56" s="130"/>
      <c r="G56" s="185" t="s">
        <v>41</v>
      </c>
      <c r="H56" s="162" t="s">
        <v>85</v>
      </c>
      <c r="I56" s="186" t="s">
        <v>76</v>
      </c>
      <c r="J56" s="155"/>
      <c r="K56" s="187" t="s">
        <v>44</v>
      </c>
      <c r="L56" s="186" t="s">
        <v>86</v>
      </c>
      <c r="M56" s="186" t="s">
        <v>43</v>
      </c>
      <c r="N56" s="155"/>
      <c r="O56" s="155" t="s">
        <v>440</v>
      </c>
      <c r="P56" s="162" t="s">
        <v>374</v>
      </c>
      <c r="Q56" s="160" t="s">
        <v>389</v>
      </c>
      <c r="R56" s="130"/>
      <c r="S56" s="130"/>
      <c r="T56" s="125">
        <v>190</v>
      </c>
      <c r="U56" s="125">
        <v>190</v>
      </c>
      <c r="V56" s="125">
        <v>182.7</v>
      </c>
      <c r="W56" s="125"/>
      <c r="X56" s="125"/>
      <c r="Y56" s="125"/>
      <c r="Z56" s="180"/>
    </row>
    <row r="57" spans="1:26" ht="71.25">
      <c r="A57" s="8" t="s">
        <v>402</v>
      </c>
      <c r="B57" s="108" t="s">
        <v>109</v>
      </c>
      <c r="C57" s="64" t="s">
        <v>275</v>
      </c>
      <c r="D57" s="154"/>
      <c r="E57" s="130"/>
      <c r="F57" s="130"/>
      <c r="G57" s="185"/>
      <c r="H57" s="162"/>
      <c r="I57" s="186"/>
      <c r="J57" s="155"/>
      <c r="K57" s="187"/>
      <c r="L57" s="186"/>
      <c r="M57" s="186"/>
      <c r="N57" s="155"/>
      <c r="O57" s="155"/>
      <c r="P57" s="155"/>
      <c r="Q57" s="160"/>
      <c r="R57" s="130"/>
      <c r="S57" s="130"/>
      <c r="T57" s="125"/>
      <c r="U57" s="125"/>
      <c r="V57" s="125"/>
      <c r="W57" s="125"/>
      <c r="X57" s="125"/>
      <c r="Y57" s="125"/>
      <c r="Z57" s="180"/>
    </row>
    <row r="58" spans="1:26" ht="71.25">
      <c r="A58" s="8" t="s">
        <v>403</v>
      </c>
      <c r="B58" s="108" t="s">
        <v>117</v>
      </c>
      <c r="C58" s="64" t="s">
        <v>276</v>
      </c>
      <c r="D58" s="154"/>
      <c r="E58" s="130"/>
      <c r="F58" s="130"/>
      <c r="G58" s="185"/>
      <c r="H58" s="162"/>
      <c r="I58" s="186"/>
      <c r="J58" s="155"/>
      <c r="K58" s="187"/>
      <c r="L58" s="186"/>
      <c r="M58" s="186"/>
      <c r="N58" s="155"/>
      <c r="O58" s="155" t="s">
        <v>440</v>
      </c>
      <c r="P58" s="162" t="s">
        <v>385</v>
      </c>
      <c r="Q58" s="160" t="s">
        <v>389</v>
      </c>
      <c r="R58" s="130"/>
      <c r="S58" s="130"/>
      <c r="T58" s="125"/>
      <c r="U58" s="125"/>
      <c r="V58" s="125"/>
      <c r="W58" s="125"/>
      <c r="X58" s="125"/>
      <c r="Y58" s="125"/>
      <c r="Z58" s="180"/>
    </row>
    <row r="59" spans="1:26" ht="85.5">
      <c r="A59" s="4"/>
      <c r="B59" s="108" t="s">
        <v>409</v>
      </c>
      <c r="C59" s="64" t="s">
        <v>277</v>
      </c>
      <c r="D59" s="154"/>
      <c r="E59" s="130"/>
      <c r="F59" s="130"/>
      <c r="G59" s="185"/>
      <c r="H59" s="162"/>
      <c r="I59" s="186"/>
      <c r="J59" s="155"/>
      <c r="K59" s="187"/>
      <c r="L59" s="186"/>
      <c r="M59" s="186"/>
      <c r="N59" s="155"/>
      <c r="O59" s="155"/>
      <c r="P59" s="155"/>
      <c r="Q59" s="160"/>
      <c r="R59" s="130"/>
      <c r="S59" s="130"/>
      <c r="T59" s="125"/>
      <c r="U59" s="125"/>
      <c r="V59" s="125"/>
      <c r="W59" s="125"/>
      <c r="X59" s="125"/>
      <c r="Y59" s="125"/>
      <c r="Z59" s="180"/>
    </row>
    <row r="60" spans="1:26" ht="114">
      <c r="A60" s="66" t="s">
        <v>201</v>
      </c>
      <c r="B60" s="108" t="s">
        <v>202</v>
      </c>
      <c r="C60" s="64" t="s">
        <v>203</v>
      </c>
      <c r="D60" s="154"/>
      <c r="E60" s="130"/>
      <c r="F60" s="130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30"/>
      <c r="S60" s="130"/>
      <c r="T60" s="125">
        <f aca="true" t="shared" si="6" ref="T60:Y60">SUM(T61:T62)</f>
        <v>108.45</v>
      </c>
      <c r="U60" s="125">
        <f t="shared" si="6"/>
        <v>108.45</v>
      </c>
      <c r="V60" s="125">
        <f t="shared" si="6"/>
        <v>111.86</v>
      </c>
      <c r="W60" s="125">
        <f t="shared" si="6"/>
        <v>117.453</v>
      </c>
      <c r="X60" s="125">
        <f t="shared" si="6"/>
        <v>123.32565000000001</v>
      </c>
      <c r="Y60" s="125">
        <f t="shared" si="6"/>
        <v>129.49193250000002</v>
      </c>
      <c r="Z60" s="180"/>
    </row>
    <row r="61" spans="1:26" ht="156.75">
      <c r="A61" s="67" t="s">
        <v>349</v>
      </c>
      <c r="B61" s="108" t="s">
        <v>217</v>
      </c>
      <c r="C61" s="64"/>
      <c r="D61" s="154" t="s">
        <v>204</v>
      </c>
      <c r="E61" s="130"/>
      <c r="F61" s="130"/>
      <c r="G61" s="185" t="s">
        <v>41</v>
      </c>
      <c r="H61" s="162" t="s">
        <v>205</v>
      </c>
      <c r="I61" s="186" t="s">
        <v>76</v>
      </c>
      <c r="J61" s="155"/>
      <c r="K61" s="187" t="s">
        <v>44</v>
      </c>
      <c r="L61" s="186" t="s">
        <v>45</v>
      </c>
      <c r="M61" s="186" t="s">
        <v>43</v>
      </c>
      <c r="N61" s="155"/>
      <c r="O61" s="155" t="s">
        <v>441</v>
      </c>
      <c r="P61" s="155"/>
      <c r="Q61" s="160" t="s">
        <v>390</v>
      </c>
      <c r="R61" s="130"/>
      <c r="S61" s="130"/>
      <c r="T61" s="125">
        <v>108.45</v>
      </c>
      <c r="U61" s="125">
        <v>108.45</v>
      </c>
      <c r="V61" s="125">
        <v>111.86</v>
      </c>
      <c r="W61" s="125">
        <f>V61*1.05</f>
        <v>117.453</v>
      </c>
      <c r="X61" s="125">
        <f>W61*1.05</f>
        <v>123.32565000000001</v>
      </c>
      <c r="Y61" s="125">
        <f>X61*1.05</f>
        <v>129.49193250000002</v>
      </c>
      <c r="Z61" s="180" t="s">
        <v>209</v>
      </c>
    </row>
    <row r="62" spans="1:26" ht="85.5">
      <c r="A62" s="67" t="s">
        <v>350</v>
      </c>
      <c r="B62" s="108" t="s">
        <v>218</v>
      </c>
      <c r="C62" s="64"/>
      <c r="D62" s="154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 t="s">
        <v>265</v>
      </c>
      <c r="P62" s="155"/>
      <c r="Q62" s="160" t="s">
        <v>255</v>
      </c>
      <c r="R62" s="130"/>
      <c r="S62" s="130"/>
      <c r="T62" s="125"/>
      <c r="U62" s="125"/>
      <c r="V62" s="125"/>
      <c r="W62" s="125"/>
      <c r="X62" s="125"/>
      <c r="Y62" s="125"/>
      <c r="Z62" s="180"/>
    </row>
    <row r="63" spans="1:26" ht="171">
      <c r="A63" s="4" t="s">
        <v>206</v>
      </c>
      <c r="B63" s="108" t="s">
        <v>410</v>
      </c>
      <c r="C63" s="64" t="s">
        <v>207</v>
      </c>
      <c r="D63" s="154"/>
      <c r="E63" s="130"/>
      <c r="F63" s="130"/>
      <c r="G63" s="155"/>
      <c r="H63" s="155"/>
      <c r="I63" s="155"/>
      <c r="J63" s="155"/>
      <c r="K63" s="155"/>
      <c r="L63" s="155"/>
      <c r="M63" s="155"/>
      <c r="N63" s="130"/>
      <c r="O63" s="130"/>
      <c r="P63" s="130"/>
      <c r="Q63" s="130"/>
      <c r="R63" s="130"/>
      <c r="S63" s="130"/>
      <c r="T63" s="125">
        <f>T64</f>
        <v>109.838</v>
      </c>
      <c r="U63" s="125">
        <f>U64</f>
        <v>106.22704</v>
      </c>
      <c r="V63" s="125"/>
      <c r="W63" s="125"/>
      <c r="X63" s="125"/>
      <c r="Y63" s="125"/>
      <c r="Z63" s="180"/>
    </row>
    <row r="64" spans="1:26" ht="156.75">
      <c r="A64" s="4" t="s">
        <v>398</v>
      </c>
      <c r="B64" s="108" t="s">
        <v>411</v>
      </c>
      <c r="C64" s="68" t="s">
        <v>400</v>
      </c>
      <c r="D64" s="167" t="s">
        <v>111</v>
      </c>
      <c r="E64" s="168"/>
      <c r="F64" s="168"/>
      <c r="G64" s="190" t="s">
        <v>41</v>
      </c>
      <c r="H64" s="170" t="s">
        <v>205</v>
      </c>
      <c r="I64" s="191" t="s">
        <v>76</v>
      </c>
      <c r="J64" s="130"/>
      <c r="K64" s="192" t="s">
        <v>44</v>
      </c>
      <c r="L64" s="191" t="s">
        <v>45</v>
      </c>
      <c r="M64" s="191" t="s">
        <v>43</v>
      </c>
      <c r="N64" s="130"/>
      <c r="O64" s="155" t="s">
        <v>441</v>
      </c>
      <c r="P64" s="130"/>
      <c r="Q64" s="160" t="s">
        <v>255</v>
      </c>
      <c r="R64" s="112"/>
      <c r="S64" s="112"/>
      <c r="T64" s="125">
        <v>109.838</v>
      </c>
      <c r="U64" s="125">
        <v>106.22704</v>
      </c>
      <c r="V64" s="125">
        <v>308.36</v>
      </c>
      <c r="W64" s="125">
        <f>V64*1.05</f>
        <v>323.778</v>
      </c>
      <c r="X64" s="125">
        <f>W64*1.05</f>
        <v>339.9669</v>
      </c>
      <c r="Y64" s="125">
        <f>X64*1.05</f>
        <v>356.96524500000004</v>
      </c>
      <c r="Z64" s="180"/>
    </row>
    <row r="65" spans="1:26" ht="156.75">
      <c r="A65" s="8" t="s">
        <v>399</v>
      </c>
      <c r="B65" s="110" t="s">
        <v>268</v>
      </c>
      <c r="C65" s="69" t="s">
        <v>269</v>
      </c>
      <c r="D65" s="193" t="s">
        <v>270</v>
      </c>
      <c r="E65" s="112"/>
      <c r="F65" s="112"/>
      <c r="G65" s="185" t="s">
        <v>41</v>
      </c>
      <c r="H65" s="162" t="s">
        <v>205</v>
      </c>
      <c r="I65" s="186" t="s">
        <v>76</v>
      </c>
      <c r="J65" s="155"/>
      <c r="K65" s="187" t="s">
        <v>44</v>
      </c>
      <c r="L65" s="186" t="s">
        <v>45</v>
      </c>
      <c r="M65" s="186" t="s">
        <v>43</v>
      </c>
      <c r="N65" s="112"/>
      <c r="O65" s="155" t="s">
        <v>264</v>
      </c>
      <c r="P65" s="155"/>
      <c r="Q65" s="160" t="s">
        <v>255</v>
      </c>
      <c r="R65" s="112"/>
      <c r="S65" s="112"/>
      <c r="T65" s="125"/>
      <c r="U65" s="125"/>
      <c r="V65" s="125"/>
      <c r="W65" s="125"/>
      <c r="X65" s="125"/>
      <c r="Y65" s="125"/>
      <c r="Z65" s="180"/>
    </row>
    <row r="66" spans="1:26" ht="28.5">
      <c r="A66" s="66"/>
      <c r="B66" s="107" t="s">
        <v>208</v>
      </c>
      <c r="C66" s="65"/>
      <c r="D66" s="154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 t="s">
        <v>209</v>
      </c>
      <c r="Q66" s="175"/>
      <c r="R66" s="130"/>
      <c r="S66" s="130"/>
      <c r="T66" s="125">
        <f aca="true" t="shared" si="7" ref="T66:Y66">SUM(T8,T55,T60,T63)</f>
        <v>3478.756</v>
      </c>
      <c r="U66" s="125">
        <f t="shared" si="7"/>
        <v>3412.0359200000003</v>
      </c>
      <c r="V66" s="125">
        <f t="shared" si="7"/>
        <v>3483.9150000000004</v>
      </c>
      <c r="W66" s="125">
        <f t="shared" si="7"/>
        <v>3392.7757500000002</v>
      </c>
      <c r="X66" s="125">
        <f t="shared" si="7"/>
        <v>3562.4145375000007</v>
      </c>
      <c r="Y66" s="125">
        <f t="shared" si="7"/>
        <v>3740.5352643750007</v>
      </c>
      <c r="Z66" s="180"/>
    </row>
    <row r="67" spans="1:26" ht="28.5">
      <c r="A67" s="17"/>
      <c r="B67" s="115" t="s">
        <v>321</v>
      </c>
      <c r="C67" s="9"/>
      <c r="D67" s="193" t="s">
        <v>111</v>
      </c>
      <c r="E67" s="112"/>
      <c r="F67" s="112"/>
      <c r="G67" s="115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>
        <v>39.28</v>
      </c>
      <c r="U67" s="112">
        <v>39.28</v>
      </c>
      <c r="V67" s="130"/>
      <c r="W67" s="130"/>
      <c r="X67" s="131"/>
      <c r="Y67" s="201"/>
      <c r="Z67" s="112"/>
    </row>
    <row r="68" spans="1:26" s="11" customFormat="1" ht="15">
      <c r="A68" s="9"/>
      <c r="B68" s="111"/>
      <c r="C68" s="9"/>
      <c r="D68" s="198"/>
      <c r="E68" s="112"/>
      <c r="F68" s="112"/>
      <c r="G68" s="115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202"/>
      <c r="Z68" s="112"/>
    </row>
    <row r="69" spans="1:26" s="11" customFormat="1" ht="30">
      <c r="A69" s="9"/>
      <c r="B69" s="114" t="s">
        <v>316</v>
      </c>
      <c r="C69" s="9"/>
      <c r="D69" s="196" t="s">
        <v>111</v>
      </c>
      <c r="E69" s="112"/>
      <c r="F69" s="112"/>
      <c r="G69" s="115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80">
        <v>1979.86435</v>
      </c>
      <c r="U69" s="180">
        <v>1979.86435</v>
      </c>
      <c r="V69" s="112"/>
      <c r="W69" s="112"/>
      <c r="X69" s="202"/>
      <c r="Y69" s="203"/>
      <c r="Z69" s="112"/>
    </row>
    <row r="70" spans="1:26" ht="14.25">
      <c r="A70" s="9"/>
      <c r="B70" s="104"/>
      <c r="D70" s="204"/>
      <c r="E70" s="104"/>
      <c r="F70" s="104"/>
      <c r="G70" s="205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206"/>
      <c r="W70" s="206"/>
      <c r="X70" s="203"/>
      <c r="Y70" s="112"/>
      <c r="Z70" s="112"/>
    </row>
    <row r="71" spans="1:27" ht="71.25">
      <c r="A71" s="9"/>
      <c r="B71" s="115" t="s">
        <v>406</v>
      </c>
      <c r="C71" s="9"/>
      <c r="D71" s="198">
        <v>1003</v>
      </c>
      <c r="E71" s="112"/>
      <c r="F71" s="112"/>
      <c r="G71" s="115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25">
        <v>884.82</v>
      </c>
      <c r="U71" s="125">
        <v>884.82</v>
      </c>
      <c r="V71" s="125">
        <v>445.81</v>
      </c>
      <c r="W71" s="125">
        <f>V71*1.05</f>
        <v>468.1005</v>
      </c>
      <c r="X71" s="125">
        <f>W71*1.05</f>
        <v>491.50552500000003</v>
      </c>
      <c r="Y71" s="125">
        <f>X71*1.05</f>
        <v>516.08080125</v>
      </c>
      <c r="Z71" s="132"/>
      <c r="AA71" s="56"/>
    </row>
    <row r="72" spans="1:27" ht="15">
      <c r="A72" s="9"/>
      <c r="B72" s="113" t="s">
        <v>280</v>
      </c>
      <c r="C72" s="9"/>
      <c r="D72" s="112"/>
      <c r="E72" s="112"/>
      <c r="F72" s="112"/>
      <c r="G72" s="115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33">
        <f aca="true" t="shared" si="8" ref="T72:Y72">T66+T67+T68+T69+T70+T71</f>
        <v>6382.72035</v>
      </c>
      <c r="U72" s="133">
        <f t="shared" si="8"/>
        <v>6316.0002700000005</v>
      </c>
      <c r="V72" s="133">
        <f t="shared" si="8"/>
        <v>3929.7250000000004</v>
      </c>
      <c r="W72" s="133">
        <f t="shared" si="8"/>
        <v>3860.8762500000003</v>
      </c>
      <c r="X72" s="133">
        <f t="shared" si="8"/>
        <v>4053.9200625000008</v>
      </c>
      <c r="Y72" s="133">
        <f t="shared" si="8"/>
        <v>4256.616065625</v>
      </c>
      <c r="Z72" s="133"/>
      <c r="AA72" s="58"/>
    </row>
    <row r="73" ht="14.25" customHeight="1"/>
    <row r="74" spans="2:26" ht="15">
      <c r="B74" s="95"/>
      <c r="C74" s="95"/>
      <c r="D74" s="95"/>
      <c r="E74" s="95"/>
      <c r="F74" s="95"/>
      <c r="G74" s="96"/>
      <c r="H74" s="95"/>
      <c r="I74" s="95"/>
      <c r="J74" s="95"/>
      <c r="K74" s="95"/>
      <c r="L74" s="95"/>
      <c r="M74" s="95"/>
      <c r="N74" s="95"/>
      <c r="O74" s="95"/>
      <c r="P74" s="95"/>
      <c r="Q74" s="97" t="s">
        <v>210</v>
      </c>
      <c r="R74" s="97"/>
      <c r="S74" s="97"/>
      <c r="T74" s="97"/>
      <c r="U74" s="97"/>
      <c r="V74" s="95"/>
      <c r="W74" s="95"/>
      <c r="X74" s="95" t="s">
        <v>209</v>
      </c>
      <c r="Y74" s="95"/>
      <c r="Z74" s="95"/>
    </row>
    <row r="75" spans="2:26" ht="15">
      <c r="B75" s="279" t="s">
        <v>248</v>
      </c>
      <c r="C75" s="279"/>
      <c r="D75" s="279"/>
      <c r="E75" s="95"/>
      <c r="F75" s="95"/>
      <c r="G75" s="301" t="s">
        <v>300</v>
      </c>
      <c r="H75" s="301"/>
      <c r="I75" s="95"/>
      <c r="J75" s="95"/>
      <c r="K75" s="95"/>
      <c r="L75" s="95"/>
      <c r="M75" s="95"/>
      <c r="N75" s="95"/>
      <c r="O75" s="95"/>
      <c r="P75" s="95"/>
      <c r="Q75" s="97" t="s">
        <v>212</v>
      </c>
      <c r="R75" s="97"/>
      <c r="S75" s="97"/>
      <c r="T75" s="97"/>
      <c r="U75" s="97"/>
      <c r="V75" s="95"/>
      <c r="W75" s="95"/>
      <c r="X75" s="98"/>
      <c r="Y75" s="289" t="s">
        <v>290</v>
      </c>
      <c r="Z75" s="289"/>
    </row>
  </sheetData>
  <sheetProtection/>
  <mergeCells count="28">
    <mergeCell ref="Y75:Z75"/>
    <mergeCell ref="Z3:Z5"/>
    <mergeCell ref="X4:Y4"/>
    <mergeCell ref="B75:D75"/>
    <mergeCell ref="V4:V5"/>
    <mergeCell ref="N4:Q4"/>
    <mergeCell ref="J4:M4"/>
    <mergeCell ref="R4:R5"/>
    <mergeCell ref="B9:B11"/>
    <mergeCell ref="S4:U4"/>
    <mergeCell ref="R3:Y3"/>
    <mergeCell ref="I35:I36"/>
    <mergeCell ref="A21:A22"/>
    <mergeCell ref="B21:B22"/>
    <mergeCell ref="A23:A24"/>
    <mergeCell ref="B23:B24"/>
    <mergeCell ref="C21:C22"/>
    <mergeCell ref="C23:C24"/>
    <mergeCell ref="C9:C11"/>
    <mergeCell ref="A9:A11"/>
    <mergeCell ref="G75:H75"/>
    <mergeCell ref="A2:Y2"/>
    <mergeCell ref="A3:C5"/>
    <mergeCell ref="D3:D5"/>
    <mergeCell ref="E3:Q3"/>
    <mergeCell ref="E4:E5"/>
    <mergeCell ref="F4:I4"/>
    <mergeCell ref="W4:W5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6"/>
  <sheetViews>
    <sheetView zoomScale="70" zoomScaleNormal="70" zoomScaleSheetLayoutView="30" zoomScalePageLayoutView="0" workbookViewId="0" topLeftCell="A1">
      <pane xSplit="8" ySplit="8" topLeftCell="L9" activePane="bottomRight" state="frozen"/>
      <selection pane="topLeft" activeCell="A60" sqref="A60:Z76"/>
      <selection pane="topRight" activeCell="A60" sqref="A60:Z76"/>
      <selection pane="bottomLeft" activeCell="A60" sqref="A60:Z76"/>
      <selection pane="bottomRight" activeCell="A60" sqref="A60:Z76"/>
    </sheetView>
  </sheetViews>
  <sheetFormatPr defaultColWidth="9.00390625" defaultRowHeight="12.75"/>
  <cols>
    <col min="1" max="1" width="7.00390625" style="15" customWidth="1"/>
    <col min="2" max="2" width="35.75390625" style="15" customWidth="1"/>
    <col min="3" max="3" width="11.125" style="15" customWidth="1"/>
    <col min="4" max="4" width="7.125" style="15" customWidth="1"/>
    <col min="5" max="5" width="0.12890625" style="15" hidden="1" customWidth="1"/>
    <col min="6" max="6" width="9.125" style="15" hidden="1" customWidth="1"/>
    <col min="7" max="7" width="17.625" style="33" customWidth="1"/>
    <col min="8" max="8" width="14.75390625" style="15" customWidth="1"/>
    <col min="9" max="9" width="12.25390625" style="15" customWidth="1"/>
    <col min="10" max="10" width="0.12890625" style="15" hidden="1" customWidth="1"/>
    <col min="11" max="11" width="17.00390625" style="15" customWidth="1"/>
    <col min="12" max="12" width="10.25390625" style="15" customWidth="1"/>
    <col min="13" max="13" width="11.875" style="15" customWidth="1"/>
    <col min="14" max="14" width="9.125" style="15" hidden="1" customWidth="1"/>
    <col min="15" max="15" width="24.625" style="15" customWidth="1"/>
    <col min="16" max="16" width="8.625" style="15" customWidth="1"/>
    <col min="17" max="17" width="12.375" style="15" customWidth="1"/>
    <col min="18" max="18" width="9.125" style="15" hidden="1" customWidth="1"/>
    <col min="19" max="19" width="0.12890625" style="15" hidden="1" customWidth="1"/>
    <col min="20" max="20" width="10.625" style="15" customWidth="1"/>
    <col min="21" max="21" width="9.25390625" style="15" bestFit="1" customWidth="1"/>
    <col min="22" max="22" width="10.875" style="15" customWidth="1"/>
    <col min="23" max="23" width="12.25390625" style="15" customWidth="1"/>
    <col min="24" max="24" width="15.00390625" style="15" customWidth="1"/>
    <col min="25" max="25" width="14.125" style="15" customWidth="1"/>
    <col min="26" max="26" width="8.00390625" style="0" customWidth="1"/>
  </cols>
  <sheetData>
    <row r="1" spans="7:13" ht="12.75">
      <c r="G1" s="31"/>
      <c r="H1" s="1"/>
      <c r="I1" s="1"/>
      <c r="J1" s="1"/>
      <c r="K1" s="1"/>
      <c r="L1" s="1"/>
      <c r="M1" s="1"/>
    </row>
    <row r="2" spans="1:25" ht="12.75">
      <c r="A2" s="251" t="s">
        <v>442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26" ht="21.75" customHeight="1">
      <c r="A3" s="277" t="s">
        <v>0</v>
      </c>
      <c r="B3" s="277"/>
      <c r="C3" s="277"/>
      <c r="D3" s="282" t="s">
        <v>1</v>
      </c>
      <c r="E3" s="277" t="s">
        <v>2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 t="s">
        <v>3</v>
      </c>
      <c r="S3" s="277"/>
      <c r="T3" s="277"/>
      <c r="U3" s="277"/>
      <c r="V3" s="277"/>
      <c r="W3" s="277"/>
      <c r="X3" s="277"/>
      <c r="Y3" s="277"/>
      <c r="Z3" s="277" t="s">
        <v>392</v>
      </c>
    </row>
    <row r="4" spans="1:26" ht="36" customHeight="1">
      <c r="A4" s="277"/>
      <c r="B4" s="277"/>
      <c r="C4" s="277"/>
      <c r="D4" s="282"/>
      <c r="E4" s="277"/>
      <c r="F4" s="277" t="s">
        <v>4</v>
      </c>
      <c r="G4" s="277"/>
      <c r="H4" s="277"/>
      <c r="I4" s="277"/>
      <c r="J4" s="302" t="s">
        <v>5</v>
      </c>
      <c r="K4" s="303"/>
      <c r="L4" s="303"/>
      <c r="M4" s="304"/>
      <c r="N4" s="277" t="s">
        <v>6</v>
      </c>
      <c r="O4" s="277"/>
      <c r="P4" s="277"/>
      <c r="Q4" s="277"/>
      <c r="R4" s="277"/>
      <c r="S4" s="277" t="s">
        <v>7</v>
      </c>
      <c r="T4" s="277"/>
      <c r="U4" s="277"/>
      <c r="V4" s="277" t="s">
        <v>326</v>
      </c>
      <c r="W4" s="277" t="s">
        <v>327</v>
      </c>
      <c r="X4" s="277" t="s">
        <v>8</v>
      </c>
      <c r="Y4" s="277"/>
      <c r="Z4" s="277"/>
    </row>
    <row r="5" spans="1:26" ht="79.5" customHeight="1">
      <c r="A5" s="277"/>
      <c r="B5" s="277"/>
      <c r="C5" s="277"/>
      <c r="D5" s="282"/>
      <c r="E5" s="277"/>
      <c r="F5" s="61"/>
      <c r="G5" s="61" t="s">
        <v>9</v>
      </c>
      <c r="H5" s="61" t="s">
        <v>10</v>
      </c>
      <c r="I5" s="61" t="s">
        <v>11</v>
      </c>
      <c r="J5" s="61"/>
      <c r="K5" s="61" t="s">
        <v>9</v>
      </c>
      <c r="L5" s="61" t="s">
        <v>10</v>
      </c>
      <c r="M5" s="61" t="s">
        <v>11</v>
      </c>
      <c r="N5" s="61"/>
      <c r="O5" s="61" t="s">
        <v>9</v>
      </c>
      <c r="P5" s="61" t="s">
        <v>10</v>
      </c>
      <c r="Q5" s="61" t="s">
        <v>11</v>
      </c>
      <c r="R5" s="277"/>
      <c r="S5" s="61"/>
      <c r="T5" s="61" t="s">
        <v>332</v>
      </c>
      <c r="U5" s="61" t="s">
        <v>325</v>
      </c>
      <c r="V5" s="277"/>
      <c r="W5" s="277"/>
      <c r="X5" s="61" t="s">
        <v>328</v>
      </c>
      <c r="Y5" s="61" t="s">
        <v>330</v>
      </c>
      <c r="Z5" s="277"/>
    </row>
    <row r="6" spans="1:26" ht="12.75">
      <c r="A6" s="2" t="s">
        <v>12</v>
      </c>
      <c r="B6" s="2" t="s">
        <v>13</v>
      </c>
      <c r="C6" s="2" t="s">
        <v>14</v>
      </c>
      <c r="D6" s="3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" t="s">
        <v>22</v>
      </c>
      <c r="P6" s="2" t="s">
        <v>23</v>
      </c>
      <c r="Q6" s="2" t="s">
        <v>24</v>
      </c>
      <c r="R6" s="2"/>
      <c r="S6" s="2"/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28.5">
      <c r="A7" s="4" t="s">
        <v>32</v>
      </c>
      <c r="B7" s="107" t="s">
        <v>33</v>
      </c>
      <c r="C7" s="65" t="s">
        <v>34</v>
      </c>
      <c r="D7" s="151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25">
        <f aca="true" t="shared" si="0" ref="T7:Y7">SUM(T8,T55,T60,T63)</f>
        <v>5137.711</v>
      </c>
      <c r="U7" s="125">
        <f t="shared" si="0"/>
        <v>5050.32873</v>
      </c>
      <c r="V7" s="125">
        <f t="shared" si="0"/>
        <v>5028.478</v>
      </c>
      <c r="W7" s="125">
        <f t="shared" si="0"/>
        <v>5073.1569</v>
      </c>
      <c r="X7" s="125">
        <f t="shared" si="0"/>
        <v>5326.8147450000015</v>
      </c>
      <c r="Y7" s="125">
        <f t="shared" si="0"/>
        <v>5593.15548225</v>
      </c>
      <c r="Z7" s="112"/>
    </row>
    <row r="8" spans="1:26" ht="99.75">
      <c r="A8" s="66" t="s">
        <v>35</v>
      </c>
      <c r="B8" s="108" t="s">
        <v>36</v>
      </c>
      <c r="C8" s="64" t="s">
        <v>37</v>
      </c>
      <c r="D8" s="154"/>
      <c r="E8" s="130"/>
      <c r="F8" s="130"/>
      <c r="G8" s="155"/>
      <c r="H8" s="155"/>
      <c r="I8" s="155"/>
      <c r="J8" s="155"/>
      <c r="K8" s="155"/>
      <c r="L8" s="155"/>
      <c r="M8" s="155"/>
      <c r="N8" s="130"/>
      <c r="O8" s="130"/>
      <c r="P8" s="130"/>
      <c r="Q8" s="130"/>
      <c r="R8" s="130"/>
      <c r="S8" s="130"/>
      <c r="T8" s="125">
        <f aca="true" t="shared" si="1" ref="T8:Y8">SUM(T9:T54)</f>
        <v>3356.8610000000003</v>
      </c>
      <c r="U8" s="125">
        <f t="shared" si="1"/>
        <v>3269.4787300000003</v>
      </c>
      <c r="V8" s="125">
        <f t="shared" si="1"/>
        <v>3313.018</v>
      </c>
      <c r="W8" s="125">
        <f t="shared" si="1"/>
        <v>3467.4339</v>
      </c>
      <c r="X8" s="125">
        <f t="shared" si="1"/>
        <v>3640.8055950000007</v>
      </c>
      <c r="Y8" s="125">
        <f t="shared" si="1"/>
        <v>3822.84587475</v>
      </c>
      <c r="Z8" s="180"/>
    </row>
    <row r="9" spans="1:26" ht="156.75">
      <c r="A9" s="290" t="s">
        <v>38</v>
      </c>
      <c r="B9" s="298" t="s">
        <v>39</v>
      </c>
      <c r="C9" s="294" t="s">
        <v>40</v>
      </c>
      <c r="D9" s="154" t="s">
        <v>220</v>
      </c>
      <c r="E9" s="130"/>
      <c r="F9" s="130"/>
      <c r="G9" s="181" t="s">
        <v>41</v>
      </c>
      <c r="H9" s="157" t="s">
        <v>42</v>
      </c>
      <c r="I9" s="182" t="s">
        <v>253</v>
      </c>
      <c r="J9" s="155"/>
      <c r="K9" s="183" t="s">
        <v>44</v>
      </c>
      <c r="L9" s="182" t="s">
        <v>45</v>
      </c>
      <c r="M9" s="182" t="s">
        <v>43</v>
      </c>
      <c r="N9" s="155"/>
      <c r="O9" s="155" t="s">
        <v>443</v>
      </c>
      <c r="P9" s="184" t="s">
        <v>373</v>
      </c>
      <c r="Q9" s="163" t="s">
        <v>389</v>
      </c>
      <c r="R9" s="130"/>
      <c r="S9" s="130"/>
      <c r="T9" s="125">
        <v>650.611</v>
      </c>
      <c r="U9" s="126">
        <v>643.6178</v>
      </c>
      <c r="V9" s="125">
        <v>720.618</v>
      </c>
      <c r="W9" s="125">
        <f aca="true" t="shared" si="2" ref="W9:Y10">V9*1.05</f>
        <v>756.6489000000001</v>
      </c>
      <c r="X9" s="125">
        <f t="shared" si="2"/>
        <v>794.4813450000001</v>
      </c>
      <c r="Y9" s="125">
        <f t="shared" si="2"/>
        <v>834.2054122500002</v>
      </c>
      <c r="Z9" s="180"/>
    </row>
    <row r="10" spans="1:26" ht="156.75">
      <c r="A10" s="297"/>
      <c r="B10" s="299"/>
      <c r="C10" s="295"/>
      <c r="D10" s="154" t="s">
        <v>318</v>
      </c>
      <c r="E10" s="130"/>
      <c r="F10" s="130"/>
      <c r="G10" s="181" t="s">
        <v>41</v>
      </c>
      <c r="H10" s="157" t="s">
        <v>42</v>
      </c>
      <c r="I10" s="182" t="s">
        <v>253</v>
      </c>
      <c r="J10" s="155"/>
      <c r="K10" s="183" t="s">
        <v>44</v>
      </c>
      <c r="L10" s="182" t="s">
        <v>45</v>
      </c>
      <c r="M10" s="182" t="s">
        <v>43</v>
      </c>
      <c r="N10" s="155"/>
      <c r="O10" s="155" t="s">
        <v>443</v>
      </c>
      <c r="P10" s="184" t="s">
        <v>373</v>
      </c>
      <c r="Q10" s="163" t="s">
        <v>389</v>
      </c>
      <c r="R10" s="130"/>
      <c r="S10" s="130"/>
      <c r="T10" s="125"/>
      <c r="U10" s="126"/>
      <c r="V10" s="125">
        <v>6.3</v>
      </c>
      <c r="W10" s="125">
        <f t="shared" si="2"/>
        <v>6.615</v>
      </c>
      <c r="X10" s="125">
        <f t="shared" si="2"/>
        <v>6.94575</v>
      </c>
      <c r="Y10" s="125">
        <f t="shared" si="2"/>
        <v>7.2930375000000005</v>
      </c>
      <c r="Z10" s="180"/>
    </row>
    <row r="11" spans="1:26" ht="156.75">
      <c r="A11" s="291"/>
      <c r="B11" s="300"/>
      <c r="C11" s="296"/>
      <c r="D11" s="154" t="s">
        <v>353</v>
      </c>
      <c r="E11" s="130"/>
      <c r="F11" s="130"/>
      <c r="G11" s="181" t="s">
        <v>41</v>
      </c>
      <c r="H11" s="157" t="s">
        <v>42</v>
      </c>
      <c r="I11" s="182" t="s">
        <v>253</v>
      </c>
      <c r="J11" s="155"/>
      <c r="K11" s="183" t="s">
        <v>44</v>
      </c>
      <c r="L11" s="182" t="s">
        <v>45</v>
      </c>
      <c r="M11" s="182" t="s">
        <v>43</v>
      </c>
      <c r="N11" s="155"/>
      <c r="O11" s="155" t="s">
        <v>443</v>
      </c>
      <c r="P11" s="184" t="s">
        <v>373</v>
      </c>
      <c r="Q11" s="163" t="s">
        <v>389</v>
      </c>
      <c r="R11" s="130"/>
      <c r="S11" s="130"/>
      <c r="T11" s="125">
        <v>5.4</v>
      </c>
      <c r="U11" s="126">
        <v>0</v>
      </c>
      <c r="V11" s="125"/>
      <c r="W11" s="125"/>
      <c r="X11" s="125"/>
      <c r="Y11" s="125"/>
      <c r="Z11" s="180"/>
    </row>
    <row r="12" spans="1:26" ht="28.5">
      <c r="A12" s="4" t="s">
        <v>46</v>
      </c>
      <c r="B12" s="108" t="s">
        <v>47</v>
      </c>
      <c r="C12" s="64" t="s">
        <v>48</v>
      </c>
      <c r="D12" s="154"/>
      <c r="E12" s="130"/>
      <c r="F12" s="130"/>
      <c r="G12" s="155"/>
      <c r="H12" s="155"/>
      <c r="I12" s="155"/>
      <c r="J12" s="155"/>
      <c r="K12" s="155"/>
      <c r="L12" s="155"/>
      <c r="M12" s="186"/>
      <c r="N12" s="155"/>
      <c r="O12" s="155"/>
      <c r="P12" s="155"/>
      <c r="Q12" s="155"/>
      <c r="R12" s="130"/>
      <c r="S12" s="130"/>
      <c r="T12" s="125"/>
      <c r="U12" s="125"/>
      <c r="V12" s="125"/>
      <c r="W12" s="125"/>
      <c r="X12" s="125"/>
      <c r="Y12" s="125"/>
      <c r="Z12" s="180"/>
    </row>
    <row r="13" spans="1:26" ht="256.5">
      <c r="A13" s="4" t="s">
        <v>49</v>
      </c>
      <c r="B13" s="108" t="s">
        <v>393</v>
      </c>
      <c r="C13" s="64" t="s">
        <v>50</v>
      </c>
      <c r="D13" s="154"/>
      <c r="E13" s="130"/>
      <c r="F13" s="130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30"/>
      <c r="S13" s="130"/>
      <c r="T13" s="125"/>
      <c r="U13" s="125"/>
      <c r="V13" s="125"/>
      <c r="W13" s="125"/>
      <c r="X13" s="125"/>
      <c r="Y13" s="125"/>
      <c r="Z13" s="180"/>
    </row>
    <row r="14" spans="1:26" ht="213.75">
      <c r="A14" s="4" t="s">
        <v>51</v>
      </c>
      <c r="B14" s="108" t="s">
        <v>394</v>
      </c>
      <c r="C14" s="64" t="s">
        <v>52</v>
      </c>
      <c r="D14" s="154" t="s">
        <v>226</v>
      </c>
      <c r="E14" s="155"/>
      <c r="F14" s="155"/>
      <c r="G14" s="185" t="s">
        <v>41</v>
      </c>
      <c r="H14" s="162" t="s">
        <v>284</v>
      </c>
      <c r="I14" s="186" t="s">
        <v>253</v>
      </c>
      <c r="J14" s="155"/>
      <c r="K14" s="187" t="s">
        <v>44</v>
      </c>
      <c r="L14" s="186" t="s">
        <v>283</v>
      </c>
      <c r="M14" s="186" t="s">
        <v>43</v>
      </c>
      <c r="N14" s="155"/>
      <c r="O14" s="155" t="s">
        <v>443</v>
      </c>
      <c r="P14" s="155" t="s">
        <v>384</v>
      </c>
      <c r="Q14" s="163" t="s">
        <v>389</v>
      </c>
      <c r="R14" s="130"/>
      <c r="S14" s="130"/>
      <c r="T14" s="125">
        <v>75.55</v>
      </c>
      <c r="U14" s="125">
        <v>75.55</v>
      </c>
      <c r="V14" s="125"/>
      <c r="W14" s="125"/>
      <c r="X14" s="125"/>
      <c r="Y14" s="125"/>
      <c r="Z14" s="180"/>
    </row>
    <row r="15" spans="1:26" ht="142.5">
      <c r="A15" s="4" t="s">
        <v>53</v>
      </c>
      <c r="B15" s="108" t="s">
        <v>54</v>
      </c>
      <c r="C15" s="64" t="s">
        <v>55</v>
      </c>
      <c r="D15" s="154"/>
      <c r="E15" s="130"/>
      <c r="F15" s="130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30"/>
      <c r="S15" s="130"/>
      <c r="T15" s="125"/>
      <c r="U15" s="125"/>
      <c r="V15" s="125"/>
      <c r="W15" s="125"/>
      <c r="X15" s="125"/>
      <c r="Y15" s="125"/>
      <c r="Z15" s="180"/>
    </row>
    <row r="16" spans="1:26" ht="99.75">
      <c r="A16" s="4" t="s">
        <v>56</v>
      </c>
      <c r="B16" s="108" t="s">
        <v>57</v>
      </c>
      <c r="C16" s="64" t="s">
        <v>58</v>
      </c>
      <c r="D16" s="154"/>
      <c r="E16" s="130"/>
      <c r="F16" s="130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30"/>
      <c r="S16" s="130"/>
      <c r="T16" s="125"/>
      <c r="U16" s="125"/>
      <c r="V16" s="125"/>
      <c r="W16" s="125"/>
      <c r="X16" s="125"/>
      <c r="Y16" s="125"/>
      <c r="Z16" s="180"/>
    </row>
    <row r="17" spans="1:26" ht="128.25">
      <c r="A17" s="4" t="s">
        <v>59</v>
      </c>
      <c r="B17" s="108" t="s">
        <v>60</v>
      </c>
      <c r="C17" s="64" t="s">
        <v>61</v>
      </c>
      <c r="D17" s="154"/>
      <c r="E17" s="130"/>
      <c r="F17" s="130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30"/>
      <c r="S17" s="130"/>
      <c r="T17" s="125"/>
      <c r="U17" s="125"/>
      <c r="V17" s="125"/>
      <c r="W17" s="125"/>
      <c r="X17" s="125"/>
      <c r="Y17" s="125"/>
      <c r="Z17" s="180"/>
    </row>
    <row r="18" spans="1:26" ht="57">
      <c r="A18" s="4" t="s">
        <v>62</v>
      </c>
      <c r="B18" s="108" t="s">
        <v>63</v>
      </c>
      <c r="C18" s="64" t="s">
        <v>64</v>
      </c>
      <c r="D18" s="154"/>
      <c r="E18" s="130"/>
      <c r="F18" s="130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30"/>
      <c r="S18" s="130"/>
      <c r="T18" s="125"/>
      <c r="U18" s="125"/>
      <c r="V18" s="125"/>
      <c r="W18" s="125"/>
      <c r="X18" s="125"/>
      <c r="Y18" s="125"/>
      <c r="Z18" s="180"/>
    </row>
    <row r="19" spans="1:26" ht="42.75">
      <c r="A19" s="4" t="s">
        <v>65</v>
      </c>
      <c r="B19" s="108" t="s">
        <v>66</v>
      </c>
      <c r="C19" s="64" t="s">
        <v>67</v>
      </c>
      <c r="D19" s="154"/>
      <c r="E19" s="130"/>
      <c r="F19" s="130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30"/>
      <c r="S19" s="130"/>
      <c r="T19" s="125"/>
      <c r="U19" s="125"/>
      <c r="V19" s="125"/>
      <c r="W19" s="125"/>
      <c r="X19" s="125"/>
      <c r="Y19" s="125"/>
      <c r="Z19" s="180"/>
    </row>
    <row r="20" spans="1:26" ht="57">
      <c r="A20" s="4" t="s">
        <v>68</v>
      </c>
      <c r="B20" s="108" t="s">
        <v>69</v>
      </c>
      <c r="C20" s="64" t="s">
        <v>70</v>
      </c>
      <c r="D20" s="154"/>
      <c r="E20" s="130"/>
      <c r="F20" s="130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30"/>
      <c r="S20" s="130"/>
      <c r="T20" s="125"/>
      <c r="U20" s="125"/>
      <c r="V20" s="125"/>
      <c r="W20" s="125"/>
      <c r="X20" s="125"/>
      <c r="Y20" s="125"/>
      <c r="Z20" s="180"/>
    </row>
    <row r="21" spans="1:26" ht="71.25">
      <c r="A21" s="290" t="s">
        <v>71</v>
      </c>
      <c r="B21" s="292" t="s">
        <v>72</v>
      </c>
      <c r="C21" s="294" t="s">
        <v>73</v>
      </c>
      <c r="D21" s="154" t="s">
        <v>74</v>
      </c>
      <c r="E21" s="130"/>
      <c r="F21" s="130"/>
      <c r="G21" s="155"/>
      <c r="H21" s="155"/>
      <c r="I21" s="155"/>
      <c r="J21" s="155"/>
      <c r="K21" s="155"/>
      <c r="L21" s="155"/>
      <c r="M21" s="155"/>
      <c r="N21" s="155"/>
      <c r="O21" s="155" t="s">
        <v>443</v>
      </c>
      <c r="P21" s="199" t="s">
        <v>371</v>
      </c>
      <c r="Q21" s="155"/>
      <c r="R21" s="130"/>
      <c r="S21" s="130"/>
      <c r="T21" s="125"/>
      <c r="U21" s="125"/>
      <c r="V21" s="125"/>
      <c r="W21" s="125"/>
      <c r="X21" s="125"/>
      <c r="Y21" s="125"/>
      <c r="Z21" s="180"/>
    </row>
    <row r="22" spans="1:26" ht="156.75">
      <c r="A22" s="291"/>
      <c r="B22" s="293"/>
      <c r="C22" s="296"/>
      <c r="D22" s="154" t="s">
        <v>278</v>
      </c>
      <c r="E22" s="130"/>
      <c r="F22" s="130"/>
      <c r="G22" s="185" t="s">
        <v>41</v>
      </c>
      <c r="H22" s="162" t="s">
        <v>75</v>
      </c>
      <c r="I22" s="186" t="s">
        <v>76</v>
      </c>
      <c r="J22" s="155"/>
      <c r="K22" s="187" t="s">
        <v>44</v>
      </c>
      <c r="L22" s="186" t="s">
        <v>77</v>
      </c>
      <c r="M22" s="186" t="s">
        <v>43</v>
      </c>
      <c r="N22" s="155"/>
      <c r="O22" s="155" t="s">
        <v>443</v>
      </c>
      <c r="P22" s="199" t="s">
        <v>370</v>
      </c>
      <c r="Q22" s="163" t="s">
        <v>389</v>
      </c>
      <c r="R22" s="130"/>
      <c r="S22" s="130"/>
      <c r="T22" s="125">
        <v>317.255</v>
      </c>
      <c r="U22" s="125">
        <v>317.255</v>
      </c>
      <c r="V22" s="125">
        <v>18</v>
      </c>
      <c r="W22" s="125">
        <f>V22*1.05</f>
        <v>18.900000000000002</v>
      </c>
      <c r="X22" s="125">
        <f>W22*1.05</f>
        <v>19.845000000000002</v>
      </c>
      <c r="Y22" s="125">
        <f>X22*1.05</f>
        <v>20.837250000000004</v>
      </c>
      <c r="Z22" s="180"/>
    </row>
    <row r="23" spans="1:26" ht="156.75">
      <c r="A23" s="290" t="s">
        <v>78</v>
      </c>
      <c r="B23" s="292" t="s">
        <v>407</v>
      </c>
      <c r="C23" s="294" t="s">
        <v>79</v>
      </c>
      <c r="D23" s="154" t="s">
        <v>314</v>
      </c>
      <c r="E23" s="130"/>
      <c r="F23" s="130"/>
      <c r="G23" s="185" t="s">
        <v>41</v>
      </c>
      <c r="H23" s="157" t="s">
        <v>80</v>
      </c>
      <c r="I23" s="186" t="s">
        <v>76</v>
      </c>
      <c r="J23" s="155"/>
      <c r="K23" s="187" t="s">
        <v>44</v>
      </c>
      <c r="L23" s="186" t="s">
        <v>81</v>
      </c>
      <c r="M23" s="186" t="s">
        <v>43</v>
      </c>
      <c r="N23" s="155"/>
      <c r="O23" s="188" t="s">
        <v>266</v>
      </c>
      <c r="P23" s="199" t="s">
        <v>372</v>
      </c>
      <c r="Q23" s="163" t="s">
        <v>255</v>
      </c>
      <c r="R23" s="189"/>
      <c r="S23" s="130"/>
      <c r="T23" s="128">
        <v>50</v>
      </c>
      <c r="U23" s="128">
        <v>49.316</v>
      </c>
      <c r="V23" s="128"/>
      <c r="W23" s="125"/>
      <c r="X23" s="125"/>
      <c r="Y23" s="125"/>
      <c r="Z23" s="180"/>
    </row>
    <row r="24" spans="1:26" ht="156.75">
      <c r="A24" s="291"/>
      <c r="B24" s="293"/>
      <c r="C24" s="296"/>
      <c r="D24" s="154" t="s">
        <v>150</v>
      </c>
      <c r="E24" s="130"/>
      <c r="F24" s="130"/>
      <c r="G24" s="185" t="s">
        <v>41</v>
      </c>
      <c r="H24" s="157"/>
      <c r="I24" s="186" t="s">
        <v>76</v>
      </c>
      <c r="J24" s="155"/>
      <c r="K24" s="187" t="s">
        <v>44</v>
      </c>
      <c r="L24" s="186" t="s">
        <v>323</v>
      </c>
      <c r="M24" s="186" t="s">
        <v>43</v>
      </c>
      <c r="N24" s="155"/>
      <c r="O24" s="155" t="s">
        <v>443</v>
      </c>
      <c r="P24" s="199" t="s">
        <v>372</v>
      </c>
      <c r="Q24" s="163" t="s">
        <v>389</v>
      </c>
      <c r="R24" s="189"/>
      <c r="S24" s="130"/>
      <c r="T24" s="128">
        <v>469.4</v>
      </c>
      <c r="U24" s="200">
        <v>469.4</v>
      </c>
      <c r="V24" s="128">
        <v>470.6</v>
      </c>
      <c r="W24" s="125">
        <f>V24*1.05</f>
        <v>494.13000000000005</v>
      </c>
      <c r="X24" s="125">
        <f>W24*1.05</f>
        <v>518.8365000000001</v>
      </c>
      <c r="Y24" s="125">
        <f>X24*1.05</f>
        <v>544.7783250000001</v>
      </c>
      <c r="Z24" s="180"/>
    </row>
    <row r="25" spans="1:26" ht="156.75">
      <c r="A25" s="4" t="s">
        <v>82</v>
      </c>
      <c r="B25" s="108" t="s">
        <v>395</v>
      </c>
      <c r="C25" s="64" t="s">
        <v>83</v>
      </c>
      <c r="D25" s="154" t="s">
        <v>84</v>
      </c>
      <c r="E25" s="130"/>
      <c r="F25" s="130"/>
      <c r="G25" s="185" t="s">
        <v>41</v>
      </c>
      <c r="H25" s="162" t="s">
        <v>85</v>
      </c>
      <c r="I25" s="186" t="s">
        <v>76</v>
      </c>
      <c r="J25" s="155"/>
      <c r="K25" s="187" t="s">
        <v>44</v>
      </c>
      <c r="L25" s="186" t="s">
        <v>86</v>
      </c>
      <c r="M25" s="186" t="s">
        <v>43</v>
      </c>
      <c r="N25" s="155"/>
      <c r="O25" s="155" t="s">
        <v>443</v>
      </c>
      <c r="P25" s="199" t="s">
        <v>374</v>
      </c>
      <c r="Q25" s="163" t="s">
        <v>389</v>
      </c>
      <c r="R25" s="130"/>
      <c r="S25" s="130"/>
      <c r="T25" s="112"/>
      <c r="U25" s="125"/>
      <c r="V25" s="112"/>
      <c r="W25" s="112"/>
      <c r="X25" s="112"/>
      <c r="Y25" s="112"/>
      <c r="Z25" s="180"/>
    </row>
    <row r="26" spans="1:26" ht="71.25">
      <c r="A26" s="4" t="s">
        <v>87</v>
      </c>
      <c r="B26" s="108" t="s">
        <v>88</v>
      </c>
      <c r="C26" s="64" t="s">
        <v>89</v>
      </c>
      <c r="D26" s="154"/>
      <c r="E26" s="130"/>
      <c r="F26" s="130"/>
      <c r="G26" s="155"/>
      <c r="H26" s="155"/>
      <c r="I26" s="155"/>
      <c r="J26" s="155"/>
      <c r="K26" s="155"/>
      <c r="L26" s="155"/>
      <c r="M26" s="155"/>
      <c r="N26" s="155"/>
      <c r="O26" s="155"/>
      <c r="P26" s="199"/>
      <c r="Q26" s="155"/>
      <c r="R26" s="130"/>
      <c r="S26" s="130"/>
      <c r="T26" s="125"/>
      <c r="U26" s="125"/>
      <c r="V26" s="125"/>
      <c r="W26" s="125"/>
      <c r="X26" s="125"/>
      <c r="Y26" s="125"/>
      <c r="Z26" s="180"/>
    </row>
    <row r="27" spans="1:26" ht="99.75">
      <c r="A27" s="4" t="s">
        <v>90</v>
      </c>
      <c r="B27" s="108" t="s">
        <v>91</v>
      </c>
      <c r="C27" s="64" t="s">
        <v>92</v>
      </c>
      <c r="D27" s="154"/>
      <c r="E27" s="130"/>
      <c r="F27" s="130"/>
      <c r="G27" s="155"/>
      <c r="H27" s="155"/>
      <c r="I27" s="155"/>
      <c r="J27" s="155"/>
      <c r="K27" s="155"/>
      <c r="L27" s="155"/>
      <c r="M27" s="155"/>
      <c r="N27" s="155"/>
      <c r="O27" s="155"/>
      <c r="P27" s="199"/>
      <c r="Q27" s="155"/>
      <c r="R27" s="130"/>
      <c r="S27" s="130"/>
      <c r="T27" s="125"/>
      <c r="U27" s="125"/>
      <c r="V27" s="125"/>
      <c r="W27" s="125"/>
      <c r="X27" s="125"/>
      <c r="Y27" s="125"/>
      <c r="Z27" s="180"/>
    </row>
    <row r="28" spans="1:26" ht="71.25">
      <c r="A28" s="4" t="s">
        <v>93</v>
      </c>
      <c r="B28" s="108" t="s">
        <v>94</v>
      </c>
      <c r="C28" s="64" t="s">
        <v>95</v>
      </c>
      <c r="D28" s="154" t="s">
        <v>273</v>
      </c>
      <c r="E28" s="130"/>
      <c r="F28" s="130"/>
      <c r="G28" s="155"/>
      <c r="H28" s="155"/>
      <c r="I28" s="155"/>
      <c r="J28" s="155"/>
      <c r="K28" s="155"/>
      <c r="L28" s="155"/>
      <c r="M28" s="155"/>
      <c r="N28" s="155"/>
      <c r="O28" s="155" t="s">
        <v>443</v>
      </c>
      <c r="P28" s="199" t="s">
        <v>375</v>
      </c>
      <c r="Q28" s="163" t="s">
        <v>389</v>
      </c>
      <c r="R28" s="130"/>
      <c r="S28" s="130"/>
      <c r="T28" s="125"/>
      <c r="U28" s="125"/>
      <c r="V28" s="125">
        <v>10.7</v>
      </c>
      <c r="W28" s="125"/>
      <c r="X28" s="125"/>
      <c r="Y28" s="125"/>
      <c r="Z28" s="180"/>
    </row>
    <row r="29" spans="1:26" ht="199.5">
      <c r="A29" s="4" t="s">
        <v>96</v>
      </c>
      <c r="B29" s="108" t="s">
        <v>97</v>
      </c>
      <c r="C29" s="64" t="s">
        <v>98</v>
      </c>
      <c r="D29" s="154" t="s">
        <v>99</v>
      </c>
      <c r="E29" s="130"/>
      <c r="F29" s="130"/>
      <c r="G29" s="185" t="s">
        <v>100</v>
      </c>
      <c r="H29" s="162" t="s">
        <v>101</v>
      </c>
      <c r="I29" s="186" t="s">
        <v>76</v>
      </c>
      <c r="J29" s="155"/>
      <c r="K29" s="187" t="s">
        <v>102</v>
      </c>
      <c r="L29" s="186" t="s">
        <v>103</v>
      </c>
      <c r="M29" s="186" t="s">
        <v>104</v>
      </c>
      <c r="N29" s="155"/>
      <c r="O29" s="155" t="s">
        <v>443</v>
      </c>
      <c r="P29" s="199" t="s">
        <v>376</v>
      </c>
      <c r="Q29" s="163" t="s">
        <v>389</v>
      </c>
      <c r="R29" s="130"/>
      <c r="S29" s="130"/>
      <c r="T29" s="125"/>
      <c r="U29" s="125"/>
      <c r="V29" s="125"/>
      <c r="W29" s="125">
        <f>V29*1.05</f>
        <v>0</v>
      </c>
      <c r="X29" s="125">
        <f>W29*1.05</f>
        <v>0</v>
      </c>
      <c r="Y29" s="125">
        <f>X29*1.05</f>
        <v>0</v>
      </c>
      <c r="Z29" s="180"/>
    </row>
    <row r="30" spans="1:26" ht="71.25">
      <c r="A30" s="4" t="s">
        <v>105</v>
      </c>
      <c r="B30" s="108" t="s">
        <v>106</v>
      </c>
      <c r="C30" s="64" t="s">
        <v>107</v>
      </c>
      <c r="D30" s="154"/>
      <c r="E30" s="130"/>
      <c r="F30" s="130"/>
      <c r="G30" s="185"/>
      <c r="H30" s="162"/>
      <c r="I30" s="186"/>
      <c r="J30" s="155"/>
      <c r="K30" s="187"/>
      <c r="L30" s="186"/>
      <c r="M30" s="186"/>
      <c r="N30" s="155"/>
      <c r="O30" s="155"/>
      <c r="P30" s="155"/>
      <c r="Q30" s="155"/>
      <c r="R30" s="130"/>
      <c r="S30" s="130"/>
      <c r="T30" s="125"/>
      <c r="U30" s="125"/>
      <c r="V30" s="125"/>
      <c r="W30" s="125"/>
      <c r="X30" s="125"/>
      <c r="Y30" s="125"/>
      <c r="Z30" s="180"/>
    </row>
    <row r="31" spans="1:26" ht="185.25">
      <c r="A31" s="4" t="s">
        <v>108</v>
      </c>
      <c r="B31" s="108" t="s">
        <v>109</v>
      </c>
      <c r="C31" s="64" t="s">
        <v>110</v>
      </c>
      <c r="D31" s="154" t="s">
        <v>111</v>
      </c>
      <c r="E31" s="130"/>
      <c r="F31" s="130"/>
      <c r="G31" s="185" t="s">
        <v>41</v>
      </c>
      <c r="H31" s="162" t="s">
        <v>112</v>
      </c>
      <c r="I31" s="186" t="s">
        <v>76</v>
      </c>
      <c r="J31" s="155"/>
      <c r="K31" s="187" t="s">
        <v>113</v>
      </c>
      <c r="L31" s="186" t="s">
        <v>114</v>
      </c>
      <c r="M31" s="186" t="s">
        <v>115</v>
      </c>
      <c r="N31" s="155"/>
      <c r="O31" s="155" t="s">
        <v>443</v>
      </c>
      <c r="P31" s="199" t="s">
        <v>377</v>
      </c>
      <c r="Q31" s="163" t="s">
        <v>389</v>
      </c>
      <c r="R31" s="130"/>
      <c r="S31" s="130"/>
      <c r="T31" s="125">
        <v>199.128</v>
      </c>
      <c r="U31" s="125">
        <v>186.21365</v>
      </c>
      <c r="V31" s="125">
        <v>279.94</v>
      </c>
      <c r="W31" s="125">
        <f aca="true" t="shared" si="3" ref="W31:Y33">V31*1.05</f>
        <v>293.937</v>
      </c>
      <c r="X31" s="125">
        <f t="shared" si="3"/>
        <v>308.63385000000005</v>
      </c>
      <c r="Y31" s="125">
        <f t="shared" si="3"/>
        <v>324.06554250000005</v>
      </c>
      <c r="Z31" s="180"/>
    </row>
    <row r="32" spans="1:26" ht="156.75">
      <c r="A32" s="4" t="s">
        <v>116</v>
      </c>
      <c r="B32" s="108" t="s">
        <v>117</v>
      </c>
      <c r="C32" s="64" t="s">
        <v>118</v>
      </c>
      <c r="D32" s="154" t="s">
        <v>111</v>
      </c>
      <c r="E32" s="130"/>
      <c r="F32" s="130"/>
      <c r="G32" s="185" t="s">
        <v>41</v>
      </c>
      <c r="H32" s="162" t="s">
        <v>119</v>
      </c>
      <c r="I32" s="186" t="s">
        <v>76</v>
      </c>
      <c r="J32" s="155"/>
      <c r="K32" s="187" t="s">
        <v>44</v>
      </c>
      <c r="L32" s="186" t="s">
        <v>120</v>
      </c>
      <c r="M32" s="186" t="s">
        <v>43</v>
      </c>
      <c r="N32" s="155"/>
      <c r="O32" s="155" t="s">
        <v>443</v>
      </c>
      <c r="P32" s="199" t="s">
        <v>378</v>
      </c>
      <c r="Q32" s="163" t="s">
        <v>389</v>
      </c>
      <c r="R32" s="130"/>
      <c r="S32" s="130"/>
      <c r="T32" s="125">
        <v>1162.115</v>
      </c>
      <c r="U32" s="125">
        <v>1140.30066</v>
      </c>
      <c r="V32" s="125">
        <v>1329.35</v>
      </c>
      <c r="W32" s="125">
        <f t="shared" si="3"/>
        <v>1395.8174999999999</v>
      </c>
      <c r="X32" s="125">
        <f t="shared" si="3"/>
        <v>1465.608375</v>
      </c>
      <c r="Y32" s="125">
        <f t="shared" si="3"/>
        <v>1538.88879375</v>
      </c>
      <c r="Z32" s="180"/>
    </row>
    <row r="33" spans="1:26" ht="171">
      <c r="A33" s="4" t="s">
        <v>121</v>
      </c>
      <c r="B33" s="108" t="s">
        <v>396</v>
      </c>
      <c r="C33" s="64" t="s">
        <v>122</v>
      </c>
      <c r="D33" s="154" t="s">
        <v>111</v>
      </c>
      <c r="E33" s="130"/>
      <c r="F33" s="130"/>
      <c r="G33" s="185" t="s">
        <v>41</v>
      </c>
      <c r="H33" s="162" t="s">
        <v>123</v>
      </c>
      <c r="I33" s="186" t="s">
        <v>76</v>
      </c>
      <c r="J33" s="155"/>
      <c r="K33" s="187" t="s">
        <v>44</v>
      </c>
      <c r="L33" s="186" t="s">
        <v>124</v>
      </c>
      <c r="M33" s="186" t="s">
        <v>43</v>
      </c>
      <c r="N33" s="155"/>
      <c r="O33" s="155" t="s">
        <v>443</v>
      </c>
      <c r="P33" s="199" t="s">
        <v>379</v>
      </c>
      <c r="Q33" s="163" t="s">
        <v>389</v>
      </c>
      <c r="R33" s="130"/>
      <c r="S33" s="130"/>
      <c r="T33" s="125">
        <v>155.8</v>
      </c>
      <c r="U33" s="125">
        <v>153.56782</v>
      </c>
      <c r="V33" s="125">
        <v>206.51</v>
      </c>
      <c r="W33" s="125">
        <f t="shared" si="3"/>
        <v>216.8355</v>
      </c>
      <c r="X33" s="125">
        <f t="shared" si="3"/>
        <v>227.677275</v>
      </c>
      <c r="Y33" s="125">
        <f t="shared" si="3"/>
        <v>239.06113875000003</v>
      </c>
      <c r="Z33" s="180"/>
    </row>
    <row r="34" spans="1:26" ht="114">
      <c r="A34" s="4" t="s">
        <v>125</v>
      </c>
      <c r="B34" s="108" t="s">
        <v>126</v>
      </c>
      <c r="C34" s="64" t="s">
        <v>127</v>
      </c>
      <c r="D34" s="154" t="s">
        <v>111</v>
      </c>
      <c r="E34" s="130"/>
      <c r="F34" s="130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60"/>
      <c r="R34" s="130"/>
      <c r="S34" s="130"/>
      <c r="T34" s="125"/>
      <c r="U34" s="125"/>
      <c r="V34" s="125"/>
      <c r="W34" s="125"/>
      <c r="X34" s="125"/>
      <c r="Y34" s="125"/>
      <c r="Z34" s="180"/>
    </row>
    <row r="35" spans="1:26" ht="156.75">
      <c r="A35" s="60" t="s">
        <v>128</v>
      </c>
      <c r="B35" s="109" t="s">
        <v>129</v>
      </c>
      <c r="C35" s="63" t="s">
        <v>130</v>
      </c>
      <c r="D35" s="154" t="s">
        <v>320</v>
      </c>
      <c r="E35" s="130"/>
      <c r="F35" s="130"/>
      <c r="G35" s="181" t="s">
        <v>41</v>
      </c>
      <c r="H35" s="157" t="s">
        <v>131</v>
      </c>
      <c r="I35" s="253" t="s">
        <v>76</v>
      </c>
      <c r="J35" s="155"/>
      <c r="K35" s="187" t="s">
        <v>44</v>
      </c>
      <c r="L35" s="186" t="s">
        <v>124</v>
      </c>
      <c r="M35" s="186" t="s">
        <v>43</v>
      </c>
      <c r="N35" s="155"/>
      <c r="O35" s="155" t="s">
        <v>443</v>
      </c>
      <c r="P35" s="199" t="s">
        <v>380</v>
      </c>
      <c r="Q35" s="163" t="s">
        <v>389</v>
      </c>
      <c r="R35" s="130"/>
      <c r="S35" s="130"/>
      <c r="T35" s="125">
        <v>10</v>
      </c>
      <c r="U35" s="125">
        <v>9.94</v>
      </c>
      <c r="V35" s="125">
        <v>13</v>
      </c>
      <c r="W35" s="125">
        <f>V35*1.05</f>
        <v>13.65</v>
      </c>
      <c r="X35" s="125">
        <f>W35*1.05</f>
        <v>14.332500000000001</v>
      </c>
      <c r="Y35" s="125">
        <f>X35*1.05</f>
        <v>15.049125000000002</v>
      </c>
      <c r="Z35" s="180"/>
    </row>
    <row r="36" spans="1:26" ht="85.5">
      <c r="A36" s="4" t="s">
        <v>132</v>
      </c>
      <c r="B36" s="108" t="s">
        <v>133</v>
      </c>
      <c r="C36" s="64" t="s">
        <v>134</v>
      </c>
      <c r="D36" s="154"/>
      <c r="E36" s="130"/>
      <c r="F36" s="130"/>
      <c r="G36" s="181"/>
      <c r="H36" s="157"/>
      <c r="I36" s="253"/>
      <c r="J36" s="155"/>
      <c r="K36" s="187" t="s">
        <v>135</v>
      </c>
      <c r="L36" s="186" t="s">
        <v>136</v>
      </c>
      <c r="M36" s="186" t="s">
        <v>137</v>
      </c>
      <c r="N36" s="155"/>
      <c r="O36" s="155"/>
      <c r="P36" s="155"/>
      <c r="Q36" s="155"/>
      <c r="R36" s="130"/>
      <c r="S36" s="130"/>
      <c r="T36" s="125"/>
      <c r="U36" s="125"/>
      <c r="V36" s="125"/>
      <c r="W36" s="125"/>
      <c r="X36" s="125"/>
      <c r="Y36" s="125"/>
      <c r="Z36" s="180"/>
    </row>
    <row r="37" spans="1:26" ht="85.5">
      <c r="A37" s="4" t="s">
        <v>138</v>
      </c>
      <c r="B37" s="108" t="s">
        <v>139</v>
      </c>
      <c r="C37" s="64" t="s">
        <v>140</v>
      </c>
      <c r="D37" s="154"/>
      <c r="E37" s="130"/>
      <c r="F37" s="130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30"/>
      <c r="S37" s="130"/>
      <c r="T37" s="125"/>
      <c r="U37" s="125"/>
      <c r="V37" s="125"/>
      <c r="W37" s="125"/>
      <c r="X37" s="125"/>
      <c r="Y37" s="125"/>
      <c r="Z37" s="180"/>
    </row>
    <row r="38" spans="1:26" ht="28.5">
      <c r="A38" s="4" t="s">
        <v>141</v>
      </c>
      <c r="B38" s="108" t="s">
        <v>142</v>
      </c>
      <c r="C38" s="64" t="s">
        <v>143</v>
      </c>
      <c r="D38" s="154"/>
      <c r="E38" s="130"/>
      <c r="F38" s="130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30"/>
      <c r="S38" s="130"/>
      <c r="T38" s="125"/>
      <c r="U38" s="125"/>
      <c r="V38" s="125"/>
      <c r="W38" s="125"/>
      <c r="X38" s="125"/>
      <c r="Y38" s="125"/>
      <c r="Z38" s="180"/>
    </row>
    <row r="39" spans="1:26" ht="28.5">
      <c r="A39" s="4" t="s">
        <v>144</v>
      </c>
      <c r="B39" s="108" t="s">
        <v>145</v>
      </c>
      <c r="C39" s="64" t="s">
        <v>146</v>
      </c>
      <c r="D39" s="154"/>
      <c r="E39" s="130"/>
      <c r="F39" s="130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30"/>
      <c r="S39" s="130"/>
      <c r="T39" s="125"/>
      <c r="U39" s="125"/>
      <c r="V39" s="125"/>
      <c r="W39" s="125"/>
      <c r="X39" s="125"/>
      <c r="Y39" s="125"/>
      <c r="Z39" s="180"/>
    </row>
    <row r="40" spans="1:26" ht="156.75">
      <c r="A40" s="4" t="s">
        <v>147</v>
      </c>
      <c r="B40" s="108" t="s">
        <v>148</v>
      </c>
      <c r="C40" s="64" t="s">
        <v>149</v>
      </c>
      <c r="D40" s="154" t="s">
        <v>150</v>
      </c>
      <c r="E40" s="130"/>
      <c r="F40" s="130"/>
      <c r="G40" s="185" t="s">
        <v>41</v>
      </c>
      <c r="H40" s="162" t="s">
        <v>151</v>
      </c>
      <c r="I40" s="186" t="s">
        <v>76</v>
      </c>
      <c r="J40" s="155"/>
      <c r="K40" s="187" t="s">
        <v>44</v>
      </c>
      <c r="L40" s="186" t="s">
        <v>152</v>
      </c>
      <c r="M40" s="186" t="s">
        <v>43</v>
      </c>
      <c r="N40" s="155"/>
      <c r="O40" s="155" t="s">
        <v>443</v>
      </c>
      <c r="P40" s="199" t="s">
        <v>381</v>
      </c>
      <c r="Q40" s="163" t="s">
        <v>389</v>
      </c>
      <c r="R40" s="130"/>
      <c r="S40" s="130"/>
      <c r="T40" s="125">
        <v>26.159</v>
      </c>
      <c r="U40" s="125">
        <v>26.159</v>
      </c>
      <c r="V40" s="125">
        <v>63</v>
      </c>
      <c r="W40" s="125">
        <f aca="true" t="shared" si="4" ref="W40:X42">V40*1.05</f>
        <v>66.15</v>
      </c>
      <c r="X40" s="125">
        <f t="shared" si="4"/>
        <v>69.45750000000001</v>
      </c>
      <c r="Y40" s="125">
        <f>X40*1.05</f>
        <v>72.93037500000001</v>
      </c>
      <c r="Z40" s="180"/>
    </row>
    <row r="41" spans="1:26" ht="356.25">
      <c r="A41" s="4" t="s">
        <v>153</v>
      </c>
      <c r="B41" s="108" t="s">
        <v>397</v>
      </c>
      <c r="C41" s="64" t="s">
        <v>154</v>
      </c>
      <c r="D41" s="154" t="s">
        <v>246</v>
      </c>
      <c r="E41" s="130"/>
      <c r="F41" s="130"/>
      <c r="G41" s="185" t="s">
        <v>41</v>
      </c>
      <c r="H41" s="162" t="s">
        <v>151</v>
      </c>
      <c r="I41" s="186" t="s">
        <v>76</v>
      </c>
      <c r="J41" s="155"/>
      <c r="K41" s="187" t="s">
        <v>44</v>
      </c>
      <c r="L41" s="186" t="s">
        <v>152</v>
      </c>
      <c r="M41" s="186" t="s">
        <v>43</v>
      </c>
      <c r="N41" s="155"/>
      <c r="O41" s="155" t="s">
        <v>266</v>
      </c>
      <c r="P41" s="199" t="s">
        <v>382</v>
      </c>
      <c r="Q41" s="163" t="s">
        <v>389</v>
      </c>
      <c r="R41" s="130"/>
      <c r="S41" s="130"/>
      <c r="T41" s="128">
        <v>43</v>
      </c>
      <c r="U41" s="125">
        <v>16</v>
      </c>
      <c r="V41" s="128">
        <v>35</v>
      </c>
      <c r="W41" s="125">
        <f t="shared" si="4"/>
        <v>36.75</v>
      </c>
      <c r="X41" s="125">
        <f t="shared" si="4"/>
        <v>38.5875</v>
      </c>
      <c r="Y41" s="125">
        <f>X41*1.05</f>
        <v>40.516875</v>
      </c>
      <c r="Z41" s="180"/>
    </row>
    <row r="42" spans="1:26" ht="156.75">
      <c r="A42" s="4" t="s">
        <v>155</v>
      </c>
      <c r="B42" s="108" t="s">
        <v>156</v>
      </c>
      <c r="C42" s="64" t="s">
        <v>157</v>
      </c>
      <c r="D42" s="154" t="s">
        <v>150</v>
      </c>
      <c r="E42" s="130"/>
      <c r="F42" s="130"/>
      <c r="G42" s="185" t="s">
        <v>41</v>
      </c>
      <c r="H42" s="162" t="s">
        <v>151</v>
      </c>
      <c r="I42" s="186" t="s">
        <v>76</v>
      </c>
      <c r="J42" s="155"/>
      <c r="K42" s="187" t="s">
        <v>44</v>
      </c>
      <c r="L42" s="186" t="s">
        <v>152</v>
      </c>
      <c r="M42" s="186" t="s">
        <v>43</v>
      </c>
      <c r="N42" s="155"/>
      <c r="O42" s="155" t="s">
        <v>443</v>
      </c>
      <c r="P42" s="199" t="s">
        <v>383</v>
      </c>
      <c r="Q42" s="163" t="s">
        <v>389</v>
      </c>
      <c r="R42" s="130"/>
      <c r="S42" s="130"/>
      <c r="T42" s="125">
        <v>192.443</v>
      </c>
      <c r="U42" s="125">
        <v>182.1588</v>
      </c>
      <c r="V42" s="125">
        <v>160</v>
      </c>
      <c r="W42" s="125">
        <f t="shared" si="4"/>
        <v>168</v>
      </c>
      <c r="X42" s="125">
        <f t="shared" si="4"/>
        <v>176.4</v>
      </c>
      <c r="Y42" s="125">
        <f>X42*1.05</f>
        <v>185.22000000000003</v>
      </c>
      <c r="Z42" s="180"/>
    </row>
    <row r="43" spans="1:26" ht="28.5">
      <c r="A43" s="4" t="s">
        <v>158</v>
      </c>
      <c r="B43" s="108" t="s">
        <v>159</v>
      </c>
      <c r="C43" s="64" t="s">
        <v>160</v>
      </c>
      <c r="D43" s="154"/>
      <c r="E43" s="130"/>
      <c r="F43" s="130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30"/>
      <c r="S43" s="130"/>
      <c r="T43" s="125"/>
      <c r="U43" s="125"/>
      <c r="V43" s="125"/>
      <c r="W43" s="125"/>
      <c r="X43" s="125"/>
      <c r="Y43" s="125"/>
      <c r="Z43" s="180"/>
    </row>
    <row r="44" spans="1:26" ht="99.75">
      <c r="A44" s="4" t="s">
        <v>161</v>
      </c>
      <c r="B44" s="108" t="s">
        <v>162</v>
      </c>
      <c r="C44" s="64" t="s">
        <v>163</v>
      </c>
      <c r="D44" s="154"/>
      <c r="E44" s="130"/>
      <c r="F44" s="130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30"/>
      <c r="S44" s="130"/>
      <c r="T44" s="125"/>
      <c r="U44" s="125"/>
      <c r="V44" s="125"/>
      <c r="W44" s="125"/>
      <c r="X44" s="125"/>
      <c r="Y44" s="125"/>
      <c r="Z44" s="180"/>
    </row>
    <row r="45" spans="1:26" ht="85.5">
      <c r="A45" s="4" t="s">
        <v>164</v>
      </c>
      <c r="B45" s="108" t="s">
        <v>165</v>
      </c>
      <c r="C45" s="64" t="s">
        <v>166</v>
      </c>
      <c r="D45" s="154"/>
      <c r="E45" s="130"/>
      <c r="F45" s="130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30"/>
      <c r="S45" s="130"/>
      <c r="T45" s="125"/>
      <c r="U45" s="125"/>
      <c r="V45" s="125"/>
      <c r="W45" s="125"/>
      <c r="X45" s="125"/>
      <c r="Y45" s="125"/>
      <c r="Z45" s="180"/>
    </row>
    <row r="46" spans="1:26" ht="85.5">
      <c r="A46" s="4" t="s">
        <v>167</v>
      </c>
      <c r="B46" s="108" t="s">
        <v>168</v>
      </c>
      <c r="C46" s="64" t="s">
        <v>169</v>
      </c>
      <c r="D46" s="154"/>
      <c r="E46" s="130"/>
      <c r="F46" s="130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30"/>
      <c r="S46" s="130"/>
      <c r="T46" s="125"/>
      <c r="U46" s="125"/>
      <c r="V46" s="125"/>
      <c r="W46" s="125"/>
      <c r="X46" s="125"/>
      <c r="Y46" s="125"/>
      <c r="Z46" s="180"/>
    </row>
    <row r="47" spans="1:26" ht="57">
      <c r="A47" s="4" t="s">
        <v>170</v>
      </c>
      <c r="B47" s="108" t="s">
        <v>171</v>
      </c>
      <c r="C47" s="64" t="s">
        <v>172</v>
      </c>
      <c r="D47" s="154"/>
      <c r="E47" s="130"/>
      <c r="F47" s="130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30"/>
      <c r="S47" s="130"/>
      <c r="T47" s="125"/>
      <c r="U47" s="125"/>
      <c r="V47" s="125"/>
      <c r="W47" s="125"/>
      <c r="X47" s="125"/>
      <c r="Y47" s="125"/>
      <c r="Z47" s="180"/>
    </row>
    <row r="48" spans="1:26" ht="71.25">
      <c r="A48" s="4" t="s">
        <v>173</v>
      </c>
      <c r="B48" s="108" t="s">
        <v>174</v>
      </c>
      <c r="C48" s="64" t="s">
        <v>175</v>
      </c>
      <c r="D48" s="154"/>
      <c r="E48" s="130"/>
      <c r="F48" s="130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30"/>
      <c r="S48" s="130"/>
      <c r="T48" s="125"/>
      <c r="U48" s="125"/>
      <c r="V48" s="125"/>
      <c r="W48" s="125"/>
      <c r="X48" s="125"/>
      <c r="Y48" s="125"/>
      <c r="Z48" s="180"/>
    </row>
    <row r="49" spans="1:26" ht="71.25">
      <c r="A49" s="4" t="s">
        <v>176</v>
      </c>
      <c r="B49" s="108" t="s">
        <v>177</v>
      </c>
      <c r="C49" s="64" t="s">
        <v>178</v>
      </c>
      <c r="D49" s="154"/>
      <c r="E49" s="130"/>
      <c r="F49" s="130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30"/>
      <c r="S49" s="130"/>
      <c r="T49" s="125"/>
      <c r="U49" s="125"/>
      <c r="V49" s="125"/>
      <c r="W49" s="125"/>
      <c r="X49" s="125"/>
      <c r="Y49" s="125"/>
      <c r="Z49" s="180"/>
    </row>
    <row r="50" spans="1:26" ht="156.75">
      <c r="A50" s="4" t="s">
        <v>179</v>
      </c>
      <c r="B50" s="108" t="s">
        <v>180</v>
      </c>
      <c r="C50" s="64" t="s">
        <v>181</v>
      </c>
      <c r="D50" s="154" t="s">
        <v>84</v>
      </c>
      <c r="E50" s="130"/>
      <c r="F50" s="130"/>
      <c r="G50" s="185" t="s">
        <v>41</v>
      </c>
      <c r="H50" s="162" t="s">
        <v>182</v>
      </c>
      <c r="I50" s="186" t="s">
        <v>76</v>
      </c>
      <c r="J50" s="155"/>
      <c r="K50" s="187" t="s">
        <v>44</v>
      </c>
      <c r="L50" s="186" t="s">
        <v>183</v>
      </c>
      <c r="M50" s="186" t="s">
        <v>184</v>
      </c>
      <c r="N50" s="155"/>
      <c r="O50" s="155"/>
      <c r="P50" s="155"/>
      <c r="Q50" s="160"/>
      <c r="R50" s="130"/>
      <c r="S50" s="130"/>
      <c r="T50" s="125"/>
      <c r="U50" s="125"/>
      <c r="V50" s="125"/>
      <c r="W50" s="125"/>
      <c r="X50" s="125"/>
      <c r="Y50" s="125"/>
      <c r="Z50" s="180"/>
    </row>
    <row r="51" spans="1:26" ht="42.75">
      <c r="A51" s="4" t="s">
        <v>185</v>
      </c>
      <c r="B51" s="108" t="s">
        <v>186</v>
      </c>
      <c r="C51" s="64" t="s">
        <v>187</v>
      </c>
      <c r="D51" s="154"/>
      <c r="E51" s="130"/>
      <c r="F51" s="130"/>
      <c r="G51" s="185"/>
      <c r="H51" s="162"/>
      <c r="I51" s="186"/>
      <c r="J51" s="155"/>
      <c r="K51" s="155"/>
      <c r="L51" s="155"/>
      <c r="M51" s="155"/>
      <c r="N51" s="155"/>
      <c r="O51" s="155"/>
      <c r="P51" s="155"/>
      <c r="Q51" s="155"/>
      <c r="R51" s="130"/>
      <c r="S51" s="130"/>
      <c r="T51" s="125"/>
      <c r="U51" s="125"/>
      <c r="V51" s="125"/>
      <c r="W51" s="125"/>
      <c r="X51" s="125"/>
      <c r="Y51" s="125"/>
      <c r="Z51" s="180"/>
    </row>
    <row r="52" spans="1:26" ht="99.75">
      <c r="A52" s="4" t="s">
        <v>188</v>
      </c>
      <c r="B52" s="108" t="s">
        <v>189</v>
      </c>
      <c r="C52" s="64" t="s">
        <v>190</v>
      </c>
      <c r="D52" s="154"/>
      <c r="E52" s="130"/>
      <c r="F52" s="130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30"/>
      <c r="S52" s="130"/>
      <c r="T52" s="125"/>
      <c r="U52" s="125"/>
      <c r="V52" s="125"/>
      <c r="W52" s="125"/>
      <c r="X52" s="125"/>
      <c r="Y52" s="125"/>
      <c r="Z52" s="180"/>
    </row>
    <row r="53" spans="1:26" ht="28.5">
      <c r="A53" s="4" t="s">
        <v>191</v>
      </c>
      <c r="B53" s="108" t="s">
        <v>192</v>
      </c>
      <c r="C53" s="64" t="s">
        <v>193</v>
      </c>
      <c r="D53" s="154"/>
      <c r="E53" s="130"/>
      <c r="F53" s="130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30"/>
      <c r="S53" s="130"/>
      <c r="T53" s="125"/>
      <c r="U53" s="125"/>
      <c r="V53" s="125"/>
      <c r="W53" s="125"/>
      <c r="X53" s="125"/>
      <c r="Y53" s="125"/>
      <c r="Z53" s="180"/>
    </row>
    <row r="54" spans="1:26" ht="57">
      <c r="A54" s="4" t="s">
        <v>194</v>
      </c>
      <c r="B54" s="108" t="s">
        <v>195</v>
      </c>
      <c r="C54" s="64" t="s">
        <v>196</v>
      </c>
      <c r="D54" s="154"/>
      <c r="E54" s="130"/>
      <c r="F54" s="130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30"/>
      <c r="S54" s="130"/>
      <c r="T54" s="125"/>
      <c r="U54" s="125"/>
      <c r="V54" s="125"/>
      <c r="W54" s="125"/>
      <c r="X54" s="125"/>
      <c r="Y54" s="125"/>
      <c r="Z54" s="180"/>
    </row>
    <row r="55" spans="1:26" ht="128.25">
      <c r="A55" s="66" t="s">
        <v>197</v>
      </c>
      <c r="B55" s="108" t="s">
        <v>198</v>
      </c>
      <c r="C55" s="64" t="s">
        <v>199</v>
      </c>
      <c r="D55" s="154"/>
      <c r="E55" s="130"/>
      <c r="F55" s="130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30"/>
      <c r="S55" s="130"/>
      <c r="T55" s="125">
        <f aca="true" t="shared" si="5" ref="T55:Y55">SUM(T56:T59)</f>
        <v>152.2</v>
      </c>
      <c r="U55" s="125">
        <f t="shared" si="5"/>
        <v>152.2</v>
      </c>
      <c r="V55" s="125">
        <f t="shared" si="5"/>
        <v>186.2</v>
      </c>
      <c r="W55" s="125">
        <f t="shared" si="5"/>
        <v>0</v>
      </c>
      <c r="X55" s="125">
        <f t="shared" si="5"/>
        <v>0</v>
      </c>
      <c r="Y55" s="125">
        <f t="shared" si="5"/>
        <v>0</v>
      </c>
      <c r="Z55" s="180"/>
    </row>
    <row r="56" spans="1:26" ht="156.75">
      <c r="A56" s="8" t="s">
        <v>408</v>
      </c>
      <c r="B56" s="108" t="s">
        <v>200</v>
      </c>
      <c r="C56" s="64" t="s">
        <v>274</v>
      </c>
      <c r="D56" s="154" t="s">
        <v>235</v>
      </c>
      <c r="E56" s="130"/>
      <c r="F56" s="130"/>
      <c r="G56" s="185" t="s">
        <v>41</v>
      </c>
      <c r="H56" s="162" t="s">
        <v>85</v>
      </c>
      <c r="I56" s="186" t="s">
        <v>76</v>
      </c>
      <c r="J56" s="155"/>
      <c r="K56" s="187" t="s">
        <v>44</v>
      </c>
      <c r="L56" s="186" t="s">
        <v>86</v>
      </c>
      <c r="M56" s="186" t="s">
        <v>43</v>
      </c>
      <c r="N56" s="155"/>
      <c r="O56" s="155" t="s">
        <v>443</v>
      </c>
      <c r="P56" s="199" t="s">
        <v>374</v>
      </c>
      <c r="Q56" s="163" t="s">
        <v>389</v>
      </c>
      <c r="R56" s="130"/>
      <c r="S56" s="130"/>
      <c r="T56" s="125">
        <v>152.2</v>
      </c>
      <c r="U56" s="125">
        <v>152.2</v>
      </c>
      <c r="V56" s="125">
        <v>186.2</v>
      </c>
      <c r="W56" s="125"/>
      <c r="X56" s="125"/>
      <c r="Y56" s="125"/>
      <c r="Z56" s="180"/>
    </row>
    <row r="57" spans="1:26" ht="71.25">
      <c r="A57" s="8" t="s">
        <v>402</v>
      </c>
      <c r="B57" s="108" t="s">
        <v>109</v>
      </c>
      <c r="C57" s="64" t="s">
        <v>275</v>
      </c>
      <c r="D57" s="154"/>
      <c r="E57" s="130"/>
      <c r="F57" s="130"/>
      <c r="G57" s="185"/>
      <c r="H57" s="162"/>
      <c r="I57" s="186"/>
      <c r="J57" s="155"/>
      <c r="K57" s="187"/>
      <c r="L57" s="186"/>
      <c r="M57" s="186"/>
      <c r="N57" s="155"/>
      <c r="O57" s="155"/>
      <c r="P57" s="155"/>
      <c r="Q57" s="160"/>
      <c r="R57" s="130"/>
      <c r="S57" s="130"/>
      <c r="T57" s="125"/>
      <c r="U57" s="125"/>
      <c r="V57" s="125"/>
      <c r="W57" s="125"/>
      <c r="X57" s="125"/>
      <c r="Y57" s="125"/>
      <c r="Z57" s="180"/>
    </row>
    <row r="58" spans="1:26" ht="71.25">
      <c r="A58" s="8" t="s">
        <v>403</v>
      </c>
      <c r="B58" s="108" t="s">
        <v>117</v>
      </c>
      <c r="C58" s="64" t="s">
        <v>276</v>
      </c>
      <c r="D58" s="154"/>
      <c r="E58" s="130"/>
      <c r="F58" s="130"/>
      <c r="G58" s="185"/>
      <c r="H58" s="162"/>
      <c r="I58" s="186"/>
      <c r="J58" s="155"/>
      <c r="K58" s="187"/>
      <c r="L58" s="186"/>
      <c r="M58" s="186"/>
      <c r="N58" s="155"/>
      <c r="O58" s="155" t="s">
        <v>443</v>
      </c>
      <c r="P58" s="199" t="s">
        <v>385</v>
      </c>
      <c r="Q58" s="163" t="s">
        <v>389</v>
      </c>
      <c r="R58" s="130"/>
      <c r="S58" s="130"/>
      <c r="T58" s="125"/>
      <c r="U58" s="125"/>
      <c r="V58" s="125"/>
      <c r="W58" s="125"/>
      <c r="X58" s="125"/>
      <c r="Y58" s="125"/>
      <c r="Z58" s="180"/>
    </row>
    <row r="59" spans="1:26" ht="85.5">
      <c r="A59" s="4"/>
      <c r="B59" s="108" t="s">
        <v>409</v>
      </c>
      <c r="C59" s="64" t="s">
        <v>277</v>
      </c>
      <c r="D59" s="154"/>
      <c r="E59" s="130"/>
      <c r="F59" s="130"/>
      <c r="G59" s="185"/>
      <c r="H59" s="162"/>
      <c r="I59" s="186"/>
      <c r="J59" s="155"/>
      <c r="K59" s="187"/>
      <c r="L59" s="186"/>
      <c r="M59" s="186"/>
      <c r="N59" s="155"/>
      <c r="O59" s="155"/>
      <c r="P59" s="155"/>
      <c r="Q59" s="160"/>
      <c r="R59" s="130"/>
      <c r="S59" s="130"/>
      <c r="T59" s="125"/>
      <c r="U59" s="125"/>
      <c r="V59" s="125"/>
      <c r="W59" s="125"/>
      <c r="X59" s="125"/>
      <c r="Y59" s="125"/>
      <c r="Z59" s="180"/>
    </row>
    <row r="60" spans="1:26" ht="114">
      <c r="A60" s="66" t="s">
        <v>201</v>
      </c>
      <c r="B60" s="108" t="s">
        <v>202</v>
      </c>
      <c r="C60" s="64" t="s">
        <v>203</v>
      </c>
      <c r="D60" s="154"/>
      <c r="E60" s="130"/>
      <c r="F60" s="130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30"/>
      <c r="S60" s="130"/>
      <c r="T60" s="125">
        <f aca="true" t="shared" si="6" ref="T60:Y60">SUM(T61:T62)</f>
        <v>1628.65</v>
      </c>
      <c r="U60" s="125">
        <f t="shared" si="6"/>
        <v>1628.65</v>
      </c>
      <c r="V60" s="125">
        <f t="shared" si="6"/>
        <v>1529.26</v>
      </c>
      <c r="W60" s="125">
        <f t="shared" si="6"/>
        <v>1605.7230000000002</v>
      </c>
      <c r="X60" s="125">
        <f t="shared" si="6"/>
        <v>1686.0091500000003</v>
      </c>
      <c r="Y60" s="125">
        <f t="shared" si="6"/>
        <v>1770.3096075000005</v>
      </c>
      <c r="Z60" s="180"/>
    </row>
    <row r="61" spans="1:26" ht="156.75">
      <c r="A61" s="67" t="s">
        <v>349</v>
      </c>
      <c r="B61" s="108" t="s">
        <v>217</v>
      </c>
      <c r="C61" s="64"/>
      <c r="D61" s="154" t="s">
        <v>204</v>
      </c>
      <c r="E61" s="130"/>
      <c r="F61" s="130"/>
      <c r="G61" s="185" t="s">
        <v>41</v>
      </c>
      <c r="H61" s="162" t="s">
        <v>205</v>
      </c>
      <c r="I61" s="186" t="s">
        <v>76</v>
      </c>
      <c r="J61" s="155"/>
      <c r="K61" s="187" t="s">
        <v>44</v>
      </c>
      <c r="L61" s="186" t="s">
        <v>45</v>
      </c>
      <c r="M61" s="186" t="s">
        <v>43</v>
      </c>
      <c r="N61" s="155"/>
      <c r="O61" s="155" t="s">
        <v>444</v>
      </c>
      <c r="P61" s="155"/>
      <c r="Q61" s="163" t="s">
        <v>390</v>
      </c>
      <c r="R61" s="130"/>
      <c r="S61" s="130"/>
      <c r="T61" s="125">
        <v>108.45</v>
      </c>
      <c r="U61" s="125">
        <v>108.45</v>
      </c>
      <c r="V61" s="125">
        <v>111.86</v>
      </c>
      <c r="W61" s="125">
        <f aca="true" t="shared" si="7" ref="W61:Y62">V61*1.05</f>
        <v>117.453</v>
      </c>
      <c r="X61" s="125">
        <f t="shared" si="7"/>
        <v>123.32565000000001</v>
      </c>
      <c r="Y61" s="125">
        <f t="shared" si="7"/>
        <v>129.49193250000002</v>
      </c>
      <c r="Z61" s="180"/>
    </row>
    <row r="62" spans="1:26" ht="85.5">
      <c r="A62" s="67" t="s">
        <v>350</v>
      </c>
      <c r="B62" s="108" t="s">
        <v>218</v>
      </c>
      <c r="C62" s="64"/>
      <c r="D62" s="154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 t="s">
        <v>305</v>
      </c>
      <c r="P62" s="155"/>
      <c r="Q62" s="160" t="s">
        <v>255</v>
      </c>
      <c r="R62" s="130"/>
      <c r="S62" s="130"/>
      <c r="T62" s="125">
        <v>1520.2</v>
      </c>
      <c r="U62" s="125">
        <v>1520.2</v>
      </c>
      <c r="V62" s="125">
        <v>1417.4</v>
      </c>
      <c r="W62" s="125">
        <f t="shared" si="7"/>
        <v>1488.2700000000002</v>
      </c>
      <c r="X62" s="125">
        <f t="shared" si="7"/>
        <v>1562.6835000000003</v>
      </c>
      <c r="Y62" s="125">
        <f t="shared" si="7"/>
        <v>1640.8176750000005</v>
      </c>
      <c r="Z62" s="180"/>
    </row>
    <row r="63" spans="1:26" ht="171">
      <c r="A63" s="4" t="s">
        <v>206</v>
      </c>
      <c r="B63" s="108" t="s">
        <v>410</v>
      </c>
      <c r="C63" s="64" t="s">
        <v>207</v>
      </c>
      <c r="D63" s="154"/>
      <c r="E63" s="130"/>
      <c r="F63" s="130"/>
      <c r="G63" s="155"/>
      <c r="H63" s="155"/>
      <c r="I63" s="155"/>
      <c r="J63" s="155"/>
      <c r="K63" s="155"/>
      <c r="L63" s="155"/>
      <c r="M63" s="155"/>
      <c r="N63" s="130"/>
      <c r="O63" s="130"/>
      <c r="P63" s="130"/>
      <c r="Q63" s="130"/>
      <c r="R63" s="130"/>
      <c r="S63" s="130"/>
      <c r="T63" s="125"/>
      <c r="U63" s="125">
        <f>SUM(U65)</f>
        <v>0</v>
      </c>
      <c r="V63" s="125"/>
      <c r="W63" s="125"/>
      <c r="X63" s="125"/>
      <c r="Y63" s="125"/>
      <c r="Z63" s="180"/>
    </row>
    <row r="64" spans="1:26" ht="156.75">
      <c r="A64" s="4" t="s">
        <v>398</v>
      </c>
      <c r="B64" s="108" t="s">
        <v>411</v>
      </c>
      <c r="C64" s="68" t="s">
        <v>400</v>
      </c>
      <c r="D64" s="167" t="s">
        <v>111</v>
      </c>
      <c r="E64" s="168"/>
      <c r="F64" s="168"/>
      <c r="G64" s="190" t="s">
        <v>41</v>
      </c>
      <c r="H64" s="170" t="s">
        <v>205</v>
      </c>
      <c r="I64" s="191" t="s">
        <v>76</v>
      </c>
      <c r="J64" s="130"/>
      <c r="K64" s="192" t="s">
        <v>44</v>
      </c>
      <c r="L64" s="191" t="s">
        <v>45</v>
      </c>
      <c r="M64" s="191" t="s">
        <v>43</v>
      </c>
      <c r="N64" s="130"/>
      <c r="O64" s="155" t="s">
        <v>444</v>
      </c>
      <c r="P64" s="130"/>
      <c r="Q64" s="160" t="s">
        <v>255</v>
      </c>
      <c r="R64" s="130"/>
      <c r="S64" s="130"/>
      <c r="T64" s="125"/>
      <c r="U64" s="125"/>
      <c r="V64" s="125"/>
      <c r="W64" s="125"/>
      <c r="X64" s="125"/>
      <c r="Y64" s="125"/>
      <c r="Z64" s="180"/>
    </row>
    <row r="65" spans="1:26" ht="156.75">
      <c r="A65" s="8" t="s">
        <v>399</v>
      </c>
      <c r="B65" s="110" t="s">
        <v>268</v>
      </c>
      <c r="C65" s="69" t="s">
        <v>269</v>
      </c>
      <c r="D65" s="193" t="s">
        <v>270</v>
      </c>
      <c r="E65" s="130"/>
      <c r="F65" s="130"/>
      <c r="G65" s="185" t="s">
        <v>41</v>
      </c>
      <c r="H65" s="162" t="s">
        <v>205</v>
      </c>
      <c r="I65" s="186" t="s">
        <v>76</v>
      </c>
      <c r="J65" s="155"/>
      <c r="K65" s="187" t="s">
        <v>44</v>
      </c>
      <c r="L65" s="186" t="s">
        <v>45</v>
      </c>
      <c r="M65" s="186" t="s">
        <v>43</v>
      </c>
      <c r="N65" s="130"/>
      <c r="O65" s="155" t="s">
        <v>266</v>
      </c>
      <c r="P65" s="155"/>
      <c r="Q65" s="163" t="s">
        <v>390</v>
      </c>
      <c r="R65" s="130"/>
      <c r="S65" s="130"/>
      <c r="T65" s="125"/>
      <c r="U65" s="125"/>
      <c r="V65" s="125"/>
      <c r="W65" s="125"/>
      <c r="X65" s="125"/>
      <c r="Y65" s="125"/>
      <c r="Z65" s="180"/>
    </row>
    <row r="66" spans="1:26" ht="28.5">
      <c r="A66" s="66"/>
      <c r="B66" s="107" t="s">
        <v>208</v>
      </c>
      <c r="C66" s="65"/>
      <c r="D66" s="154"/>
      <c r="E66" s="130"/>
      <c r="F66" s="130"/>
      <c r="G66" s="155"/>
      <c r="H66" s="155"/>
      <c r="I66" s="155"/>
      <c r="J66" s="155"/>
      <c r="K66" s="155"/>
      <c r="L66" s="155"/>
      <c r="M66" s="155"/>
      <c r="N66" s="130"/>
      <c r="O66" s="130"/>
      <c r="P66" s="130" t="s">
        <v>209</v>
      </c>
      <c r="Q66" s="175"/>
      <c r="R66" s="130"/>
      <c r="S66" s="130"/>
      <c r="T66" s="129">
        <f aca="true" t="shared" si="8" ref="T66:Y66">SUM(T8,T55,T60,T63)</f>
        <v>5137.711</v>
      </c>
      <c r="U66" s="129">
        <f t="shared" si="8"/>
        <v>5050.32873</v>
      </c>
      <c r="V66" s="129">
        <f t="shared" si="8"/>
        <v>5028.478</v>
      </c>
      <c r="W66" s="129">
        <f t="shared" si="8"/>
        <v>5073.1569</v>
      </c>
      <c r="X66" s="129">
        <f t="shared" si="8"/>
        <v>5326.8147450000015</v>
      </c>
      <c r="Y66" s="129">
        <f t="shared" si="8"/>
        <v>5593.15548225</v>
      </c>
      <c r="Z66" s="180"/>
    </row>
    <row r="67" spans="1:26" ht="28.5">
      <c r="A67" s="17"/>
      <c r="B67" s="115" t="s">
        <v>321</v>
      </c>
      <c r="C67" s="9"/>
      <c r="D67" s="193" t="s">
        <v>111</v>
      </c>
      <c r="E67" s="112"/>
      <c r="F67" s="112"/>
      <c r="G67" s="115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80">
        <v>42.109</v>
      </c>
      <c r="U67" s="180">
        <v>42.109</v>
      </c>
      <c r="V67" s="125"/>
      <c r="W67" s="125"/>
      <c r="X67" s="125"/>
      <c r="Y67" s="125"/>
      <c r="Z67" s="180"/>
    </row>
    <row r="68" spans="1:26" ht="28.5">
      <c r="A68" s="9"/>
      <c r="B68" s="115" t="s">
        <v>317</v>
      </c>
      <c r="C68" s="9"/>
      <c r="D68" s="198">
        <v>1003</v>
      </c>
      <c r="E68" s="112"/>
      <c r="F68" s="112"/>
      <c r="G68" s="115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25">
        <v>900.574</v>
      </c>
      <c r="U68" s="125">
        <v>900.574</v>
      </c>
      <c r="V68" s="125"/>
      <c r="W68" s="125">
        <f>V68*1.05</f>
        <v>0</v>
      </c>
      <c r="X68" s="125">
        <f>W68*1.05</f>
        <v>0</v>
      </c>
      <c r="Y68" s="125">
        <f>X68*1.05</f>
        <v>0</v>
      </c>
      <c r="Z68" s="180"/>
    </row>
    <row r="69" spans="1:26" ht="15">
      <c r="A69" s="9"/>
      <c r="B69" s="114"/>
      <c r="C69" s="9"/>
      <c r="D69" s="196"/>
      <c r="E69" s="112"/>
      <c r="F69" s="112"/>
      <c r="G69" s="130"/>
      <c r="H69" s="130"/>
      <c r="I69" s="130"/>
      <c r="J69" s="130"/>
      <c r="K69" s="130"/>
      <c r="L69" s="130"/>
      <c r="M69" s="130"/>
      <c r="N69" s="112"/>
      <c r="O69" s="112"/>
      <c r="P69" s="112"/>
      <c r="Q69" s="112"/>
      <c r="R69" s="112"/>
      <c r="S69" s="112"/>
      <c r="T69" s="180"/>
      <c r="U69" s="180"/>
      <c r="V69" s="180"/>
      <c r="W69" s="180"/>
      <c r="X69" s="180"/>
      <c r="Y69" s="180"/>
      <c r="Z69" s="180"/>
    </row>
    <row r="70" spans="1:26" s="11" customFormat="1" ht="14.25">
      <c r="A70" s="9"/>
      <c r="B70" s="115"/>
      <c r="C70" s="9"/>
      <c r="D70" s="198"/>
      <c r="E70" s="112"/>
      <c r="F70" s="112"/>
      <c r="G70" s="115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25"/>
      <c r="U70" s="125"/>
      <c r="V70" s="125"/>
      <c r="W70" s="125"/>
      <c r="X70" s="125"/>
      <c r="Y70" s="125"/>
      <c r="Z70" s="132"/>
    </row>
    <row r="71" spans="1:26" s="11" customFormat="1" ht="71.25">
      <c r="A71" s="9"/>
      <c r="B71" s="115" t="s">
        <v>406</v>
      </c>
      <c r="C71" s="9"/>
      <c r="D71" s="196" t="s">
        <v>84</v>
      </c>
      <c r="E71" s="112"/>
      <c r="F71" s="112"/>
      <c r="G71" s="115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80">
        <v>458.1</v>
      </c>
      <c r="U71" s="180">
        <v>458.1</v>
      </c>
      <c r="V71" s="180">
        <v>858.9</v>
      </c>
      <c r="W71" s="180"/>
      <c r="X71" s="180"/>
      <c r="Y71" s="180"/>
      <c r="Z71" s="180"/>
    </row>
    <row r="72" spans="1:27" ht="15">
      <c r="A72" s="9"/>
      <c r="B72" s="113" t="s">
        <v>280</v>
      </c>
      <c r="C72" s="9"/>
      <c r="D72" s="112"/>
      <c r="E72" s="112"/>
      <c r="F72" s="112"/>
      <c r="G72" s="115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33">
        <f aca="true" t="shared" si="9" ref="T72:Y72">T66+T67+T68+T69+T70+T71</f>
        <v>6538.494000000001</v>
      </c>
      <c r="U72" s="133">
        <f t="shared" si="9"/>
        <v>6451.1117300000005</v>
      </c>
      <c r="V72" s="133">
        <f t="shared" si="9"/>
        <v>5887.378</v>
      </c>
      <c r="W72" s="133">
        <f t="shared" si="9"/>
        <v>5073.1569</v>
      </c>
      <c r="X72" s="133">
        <f t="shared" si="9"/>
        <v>5326.8147450000015</v>
      </c>
      <c r="Y72" s="133">
        <f t="shared" si="9"/>
        <v>5593.15548225</v>
      </c>
      <c r="Z72" s="133"/>
      <c r="AA72" s="34"/>
    </row>
    <row r="73" ht="14.25" customHeight="1"/>
    <row r="74" spans="1:26" ht="15">
      <c r="A74" s="11"/>
      <c r="B74" s="95"/>
      <c r="C74" s="95"/>
      <c r="D74" s="95"/>
      <c r="E74" s="95"/>
      <c r="F74" s="95"/>
      <c r="G74" s="96"/>
      <c r="H74" s="95"/>
      <c r="I74" s="95"/>
      <c r="J74" s="95"/>
      <c r="K74" s="95"/>
      <c r="L74" s="95"/>
      <c r="M74" s="95"/>
      <c r="N74" s="95"/>
      <c r="O74" s="95"/>
      <c r="P74" s="95"/>
      <c r="Q74" s="97" t="s">
        <v>210</v>
      </c>
      <c r="R74" s="97"/>
      <c r="S74" s="97"/>
      <c r="T74" s="97"/>
      <c r="U74" s="97"/>
      <c r="V74" s="95"/>
      <c r="W74" s="95"/>
      <c r="X74" s="95" t="s">
        <v>209</v>
      </c>
      <c r="Y74" s="95"/>
      <c r="Z74" s="95"/>
    </row>
    <row r="75" spans="1:26" ht="17.25" customHeight="1">
      <c r="A75" s="11"/>
      <c r="B75" s="279" t="s">
        <v>249</v>
      </c>
      <c r="C75" s="279"/>
      <c r="D75" s="279"/>
      <c r="E75" s="95"/>
      <c r="F75" s="95"/>
      <c r="G75" s="96"/>
      <c r="H75" s="141" t="s">
        <v>301</v>
      </c>
      <c r="I75" s="95"/>
      <c r="J75" s="95"/>
      <c r="K75" s="95"/>
      <c r="L75" s="95"/>
      <c r="M75" s="95"/>
      <c r="N75" s="95"/>
      <c r="O75" s="95"/>
      <c r="P75" s="95"/>
      <c r="Q75" s="97" t="s">
        <v>212</v>
      </c>
      <c r="R75" s="97"/>
      <c r="S75" s="97"/>
      <c r="T75" s="97"/>
      <c r="U75" s="97"/>
      <c r="V75" s="95"/>
      <c r="W75" s="95"/>
      <c r="X75" s="98"/>
      <c r="Y75" s="289" t="s">
        <v>290</v>
      </c>
      <c r="Z75" s="289"/>
    </row>
    <row r="76" spans="7:13" ht="12.75">
      <c r="G76" s="32"/>
      <c r="I76" s="11"/>
      <c r="J76" s="11"/>
      <c r="K76" s="11"/>
      <c r="L76" s="11"/>
      <c r="M76" s="11"/>
    </row>
  </sheetData>
  <sheetProtection/>
  <mergeCells count="27">
    <mergeCell ref="A2:Y2"/>
    <mergeCell ref="A3:C5"/>
    <mergeCell ref="D3:D5"/>
    <mergeCell ref="E3:Q3"/>
    <mergeCell ref="E4:E5"/>
    <mergeCell ref="Z3:Z5"/>
    <mergeCell ref="X4:Y4"/>
    <mergeCell ref="F4:I4"/>
    <mergeCell ref="V4:V5"/>
    <mergeCell ref="N4:Q4"/>
    <mergeCell ref="W4:W5"/>
    <mergeCell ref="J4:M4"/>
    <mergeCell ref="A23:A24"/>
    <mergeCell ref="B23:B24"/>
    <mergeCell ref="R3:Y3"/>
    <mergeCell ref="Y75:Z75"/>
    <mergeCell ref="C23:C24"/>
    <mergeCell ref="A9:A11"/>
    <mergeCell ref="B9:B11"/>
    <mergeCell ref="C9:C11"/>
    <mergeCell ref="A21:A22"/>
    <mergeCell ref="B21:B22"/>
    <mergeCell ref="C21:C22"/>
    <mergeCell ref="B75:D75"/>
    <mergeCell ref="R4:R5"/>
    <mergeCell ref="S4:U4"/>
    <mergeCell ref="I35:I3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"/>
  <sheetViews>
    <sheetView zoomScale="70" zoomScaleNormal="70" zoomScaleSheetLayoutView="30" zoomScalePageLayoutView="0" workbookViewId="0" topLeftCell="A1">
      <pane xSplit="8" ySplit="8" topLeftCell="I9" activePane="bottomRight" state="frozen"/>
      <selection pane="topLeft" activeCell="A60" sqref="A60:Z76"/>
      <selection pane="topRight" activeCell="A60" sqref="A60:Z76"/>
      <selection pane="bottomLeft" activeCell="A60" sqref="A60:Z76"/>
      <selection pane="bottomRight" activeCell="A60" sqref="A60:Z76"/>
    </sheetView>
  </sheetViews>
  <sheetFormatPr defaultColWidth="9.00390625" defaultRowHeight="12.75"/>
  <cols>
    <col min="1" max="1" width="7.00390625" style="15" customWidth="1"/>
    <col min="2" max="2" width="35.75390625" style="15" customWidth="1"/>
    <col min="3" max="3" width="11.125" style="15" customWidth="1"/>
    <col min="4" max="4" width="7.125" style="15" customWidth="1"/>
    <col min="5" max="5" width="0.12890625" style="15" hidden="1" customWidth="1"/>
    <col min="6" max="6" width="9.125" style="15" hidden="1" customWidth="1"/>
    <col min="7" max="7" width="17.625" style="33" customWidth="1"/>
    <col min="8" max="8" width="14.75390625" style="15" customWidth="1"/>
    <col min="9" max="9" width="12.25390625" style="15" customWidth="1"/>
    <col min="10" max="10" width="0.12890625" style="15" hidden="1" customWidth="1"/>
    <col min="11" max="11" width="17.00390625" style="15" customWidth="1"/>
    <col min="12" max="12" width="10.25390625" style="15" customWidth="1"/>
    <col min="13" max="13" width="11.875" style="15" customWidth="1"/>
    <col min="14" max="14" width="9.125" style="15" hidden="1" customWidth="1"/>
    <col min="15" max="15" width="27.25390625" style="15" customWidth="1"/>
    <col min="16" max="16" width="8.625" style="15" customWidth="1"/>
    <col min="17" max="17" width="12.375" style="15" customWidth="1"/>
    <col min="18" max="18" width="9.125" style="15" hidden="1" customWidth="1"/>
    <col min="19" max="19" width="0.12890625" style="15" hidden="1" customWidth="1"/>
    <col min="20" max="20" width="13.875" style="15" customWidth="1"/>
    <col min="21" max="21" width="10.125" style="15" customWidth="1"/>
    <col min="22" max="22" width="12.375" style="15" customWidth="1"/>
    <col min="23" max="23" width="12.25390625" style="15" customWidth="1"/>
    <col min="24" max="24" width="15.00390625" style="15" customWidth="1"/>
    <col min="25" max="25" width="14.125" style="15" customWidth="1"/>
    <col min="26" max="26" width="6.875" style="0" customWidth="1"/>
  </cols>
  <sheetData>
    <row r="1" spans="7:13" ht="12.75">
      <c r="G1" s="31"/>
      <c r="H1" s="1"/>
      <c r="I1" s="1"/>
      <c r="J1" s="1"/>
      <c r="K1" s="1"/>
      <c r="L1" s="1"/>
      <c r="M1" s="1"/>
    </row>
    <row r="2" spans="1:25" ht="12.75">
      <c r="A2" s="251" t="s">
        <v>447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26" ht="31.5" customHeight="1">
      <c r="A3" s="277" t="s">
        <v>0</v>
      </c>
      <c r="B3" s="277"/>
      <c r="C3" s="277"/>
      <c r="D3" s="282" t="s">
        <v>1</v>
      </c>
      <c r="E3" s="277" t="s">
        <v>2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 t="s">
        <v>3</v>
      </c>
      <c r="S3" s="277"/>
      <c r="T3" s="277"/>
      <c r="U3" s="277"/>
      <c r="V3" s="277"/>
      <c r="W3" s="277"/>
      <c r="X3" s="277"/>
      <c r="Y3" s="277"/>
      <c r="Z3" s="277" t="s">
        <v>392</v>
      </c>
    </row>
    <row r="4" spans="1:26" ht="44.25" customHeight="1">
      <c r="A4" s="277"/>
      <c r="B4" s="277"/>
      <c r="C4" s="277"/>
      <c r="D4" s="282"/>
      <c r="E4" s="277"/>
      <c r="F4" s="277" t="s">
        <v>4</v>
      </c>
      <c r="G4" s="277"/>
      <c r="H4" s="277"/>
      <c r="I4" s="277"/>
      <c r="J4" s="302" t="s">
        <v>5</v>
      </c>
      <c r="K4" s="303"/>
      <c r="L4" s="303"/>
      <c r="M4" s="304"/>
      <c r="N4" s="277" t="s">
        <v>6</v>
      </c>
      <c r="O4" s="277"/>
      <c r="P4" s="277"/>
      <c r="Q4" s="277"/>
      <c r="R4" s="277"/>
      <c r="S4" s="277" t="s">
        <v>7</v>
      </c>
      <c r="T4" s="277"/>
      <c r="U4" s="277"/>
      <c r="V4" s="277" t="s">
        <v>326</v>
      </c>
      <c r="W4" s="277" t="s">
        <v>327</v>
      </c>
      <c r="X4" s="277" t="s">
        <v>8</v>
      </c>
      <c r="Y4" s="277"/>
      <c r="Z4" s="277"/>
    </row>
    <row r="5" spans="1:26" ht="76.5">
      <c r="A5" s="277"/>
      <c r="B5" s="277"/>
      <c r="C5" s="277"/>
      <c r="D5" s="282"/>
      <c r="E5" s="277"/>
      <c r="F5" s="61"/>
      <c r="G5" s="61" t="s">
        <v>9</v>
      </c>
      <c r="H5" s="61" t="s">
        <v>10</v>
      </c>
      <c r="I5" s="61" t="s">
        <v>11</v>
      </c>
      <c r="J5" s="61"/>
      <c r="K5" s="61" t="s">
        <v>9</v>
      </c>
      <c r="L5" s="61" t="s">
        <v>10</v>
      </c>
      <c r="M5" s="61" t="s">
        <v>11</v>
      </c>
      <c r="N5" s="61"/>
      <c r="O5" s="61" t="s">
        <v>9</v>
      </c>
      <c r="P5" s="61" t="s">
        <v>10</v>
      </c>
      <c r="Q5" s="61" t="s">
        <v>11</v>
      </c>
      <c r="R5" s="277"/>
      <c r="S5" s="61"/>
      <c r="T5" s="61" t="s">
        <v>332</v>
      </c>
      <c r="U5" s="61" t="s">
        <v>325</v>
      </c>
      <c r="V5" s="277"/>
      <c r="W5" s="277"/>
      <c r="X5" s="61" t="s">
        <v>328</v>
      </c>
      <c r="Y5" s="61" t="s">
        <v>330</v>
      </c>
      <c r="Z5" s="277"/>
    </row>
    <row r="6" spans="1:26" ht="12.75">
      <c r="A6" s="2" t="s">
        <v>12</v>
      </c>
      <c r="B6" s="2" t="s">
        <v>13</v>
      </c>
      <c r="C6" s="2" t="s">
        <v>14</v>
      </c>
      <c r="D6" s="3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" t="s">
        <v>22</v>
      </c>
      <c r="P6" s="2" t="s">
        <v>23</v>
      </c>
      <c r="Q6" s="2" t="s">
        <v>24</v>
      </c>
      <c r="R6" s="2"/>
      <c r="S6" s="2"/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28.5">
      <c r="A7" s="4" t="s">
        <v>32</v>
      </c>
      <c r="B7" s="107" t="s">
        <v>33</v>
      </c>
      <c r="C7" s="65" t="s">
        <v>34</v>
      </c>
      <c r="D7" s="151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25">
        <f aca="true" t="shared" si="0" ref="T7:Y7">SUM(T8,T55,T60,T63)</f>
        <v>2390.739</v>
      </c>
      <c r="U7" s="125">
        <f t="shared" si="0"/>
        <v>2033.24638</v>
      </c>
      <c r="V7" s="125">
        <f t="shared" si="0"/>
        <v>2796.6539999999995</v>
      </c>
      <c r="W7" s="125">
        <f t="shared" si="0"/>
        <v>2798.4117</v>
      </c>
      <c r="X7" s="125">
        <f t="shared" si="0"/>
        <v>2938.3322850000004</v>
      </c>
      <c r="Y7" s="125">
        <f t="shared" si="0"/>
        <v>3085.2488992500002</v>
      </c>
      <c r="Z7" s="112"/>
    </row>
    <row r="8" spans="1:26" ht="99.75">
      <c r="A8" s="66" t="s">
        <v>35</v>
      </c>
      <c r="B8" s="108" t="s">
        <v>36</v>
      </c>
      <c r="C8" s="64" t="s">
        <v>37</v>
      </c>
      <c r="D8" s="154"/>
      <c r="E8" s="130"/>
      <c r="F8" s="130"/>
      <c r="G8" s="155"/>
      <c r="H8" s="155"/>
      <c r="I8" s="155"/>
      <c r="J8" s="155"/>
      <c r="K8" s="155"/>
      <c r="L8" s="155"/>
      <c r="M8" s="155"/>
      <c r="N8" s="130"/>
      <c r="O8" s="130"/>
      <c r="P8" s="130"/>
      <c r="Q8" s="130"/>
      <c r="R8" s="130"/>
      <c r="S8" s="130"/>
      <c r="T8" s="125">
        <f aca="true" t="shared" si="1" ref="T8:Y8">SUM(T9:T54)</f>
        <v>2232.719</v>
      </c>
      <c r="U8" s="125">
        <f t="shared" si="1"/>
        <v>1875.22638</v>
      </c>
      <c r="V8" s="125">
        <f t="shared" si="1"/>
        <v>2611.2439999999997</v>
      </c>
      <c r="W8" s="125">
        <f t="shared" si="1"/>
        <v>2741.8062</v>
      </c>
      <c r="X8" s="125">
        <f t="shared" si="1"/>
        <v>2878.8965100000005</v>
      </c>
      <c r="Y8" s="125">
        <f t="shared" si="1"/>
        <v>3022.8413355000002</v>
      </c>
      <c r="Z8" s="180"/>
    </row>
    <row r="9" spans="1:26" ht="156.75">
      <c r="A9" s="290" t="s">
        <v>38</v>
      </c>
      <c r="B9" s="298" t="s">
        <v>39</v>
      </c>
      <c r="C9" s="294" t="s">
        <v>40</v>
      </c>
      <c r="D9" s="154" t="s">
        <v>220</v>
      </c>
      <c r="E9" s="130"/>
      <c r="F9" s="130"/>
      <c r="G9" s="181" t="s">
        <v>41</v>
      </c>
      <c r="H9" s="157" t="s">
        <v>42</v>
      </c>
      <c r="I9" s="182" t="s">
        <v>253</v>
      </c>
      <c r="J9" s="155"/>
      <c r="K9" s="183" t="s">
        <v>44</v>
      </c>
      <c r="L9" s="182" t="s">
        <v>45</v>
      </c>
      <c r="M9" s="182" t="s">
        <v>43</v>
      </c>
      <c r="N9" s="155"/>
      <c r="O9" s="155" t="s">
        <v>445</v>
      </c>
      <c r="P9" s="184" t="s">
        <v>373</v>
      </c>
      <c r="Q9" s="160" t="s">
        <v>389</v>
      </c>
      <c r="R9" s="130"/>
      <c r="S9" s="130"/>
      <c r="T9" s="125">
        <v>531.079</v>
      </c>
      <c r="U9" s="126">
        <v>479.6064</v>
      </c>
      <c r="V9" s="125">
        <v>711.484</v>
      </c>
      <c r="W9" s="125">
        <f aca="true" t="shared" si="2" ref="W9:Y10">V9*1.05</f>
        <v>747.0582</v>
      </c>
      <c r="X9" s="125">
        <f t="shared" si="2"/>
        <v>784.4111100000001</v>
      </c>
      <c r="Y9" s="125">
        <f t="shared" si="2"/>
        <v>823.6316655000002</v>
      </c>
      <c r="Z9" s="180"/>
    </row>
    <row r="10" spans="1:26" ht="156.75">
      <c r="A10" s="297"/>
      <c r="B10" s="299"/>
      <c r="C10" s="295"/>
      <c r="D10" s="154" t="s">
        <v>318</v>
      </c>
      <c r="E10" s="130"/>
      <c r="F10" s="130"/>
      <c r="G10" s="181" t="s">
        <v>41</v>
      </c>
      <c r="H10" s="157" t="s">
        <v>42</v>
      </c>
      <c r="I10" s="182" t="s">
        <v>253</v>
      </c>
      <c r="J10" s="155"/>
      <c r="K10" s="183" t="s">
        <v>44</v>
      </c>
      <c r="L10" s="182" t="s">
        <v>45</v>
      </c>
      <c r="M10" s="182" t="s">
        <v>43</v>
      </c>
      <c r="N10" s="155"/>
      <c r="O10" s="155" t="s">
        <v>445</v>
      </c>
      <c r="P10" s="184" t="s">
        <v>373</v>
      </c>
      <c r="Q10" s="160" t="s">
        <v>389</v>
      </c>
      <c r="R10" s="130"/>
      <c r="S10" s="130"/>
      <c r="T10" s="125"/>
      <c r="U10" s="126"/>
      <c r="V10" s="125">
        <v>10</v>
      </c>
      <c r="W10" s="125">
        <f t="shared" si="2"/>
        <v>10.5</v>
      </c>
      <c r="X10" s="125">
        <f t="shared" si="2"/>
        <v>11.025</v>
      </c>
      <c r="Y10" s="125">
        <f t="shared" si="2"/>
        <v>11.576250000000002</v>
      </c>
      <c r="Z10" s="180"/>
    </row>
    <row r="11" spans="1:26" ht="156.75">
      <c r="A11" s="291"/>
      <c r="B11" s="300"/>
      <c r="C11" s="296"/>
      <c r="D11" s="154" t="s">
        <v>281</v>
      </c>
      <c r="E11" s="130"/>
      <c r="F11" s="130"/>
      <c r="G11" s="181" t="s">
        <v>41</v>
      </c>
      <c r="H11" s="157" t="s">
        <v>42</v>
      </c>
      <c r="I11" s="182" t="s">
        <v>253</v>
      </c>
      <c r="J11" s="155"/>
      <c r="K11" s="183" t="s">
        <v>44</v>
      </c>
      <c r="L11" s="182" t="s">
        <v>45</v>
      </c>
      <c r="M11" s="182" t="s">
        <v>43</v>
      </c>
      <c r="N11" s="155"/>
      <c r="O11" s="155" t="s">
        <v>445</v>
      </c>
      <c r="P11" s="184" t="s">
        <v>373</v>
      </c>
      <c r="Q11" s="160" t="s">
        <v>389</v>
      </c>
      <c r="R11" s="130"/>
      <c r="S11" s="130"/>
      <c r="T11" s="125">
        <v>25</v>
      </c>
      <c r="U11" s="126">
        <v>0</v>
      </c>
      <c r="V11" s="125"/>
      <c r="W11" s="125"/>
      <c r="X11" s="125"/>
      <c r="Y11" s="125"/>
      <c r="Z11" s="180"/>
    </row>
    <row r="12" spans="1:26" ht="28.5">
      <c r="A12" s="4" t="s">
        <v>46</v>
      </c>
      <c r="B12" s="108" t="s">
        <v>47</v>
      </c>
      <c r="C12" s="64" t="s">
        <v>48</v>
      </c>
      <c r="D12" s="154"/>
      <c r="E12" s="130"/>
      <c r="F12" s="130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30"/>
      <c r="S12" s="130"/>
      <c r="T12" s="125"/>
      <c r="U12" s="125"/>
      <c r="V12" s="125"/>
      <c r="W12" s="125"/>
      <c r="X12" s="125"/>
      <c r="Y12" s="125"/>
      <c r="Z12" s="180"/>
    </row>
    <row r="13" spans="1:26" ht="256.5">
      <c r="A13" s="4" t="s">
        <v>49</v>
      </c>
      <c r="B13" s="108" t="s">
        <v>393</v>
      </c>
      <c r="C13" s="64" t="s">
        <v>50</v>
      </c>
      <c r="D13" s="154"/>
      <c r="E13" s="130"/>
      <c r="F13" s="130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30"/>
      <c r="S13" s="130"/>
      <c r="T13" s="125"/>
      <c r="U13" s="125"/>
      <c r="V13" s="125"/>
      <c r="W13" s="125"/>
      <c r="X13" s="125"/>
      <c r="Y13" s="125"/>
      <c r="Z13" s="180"/>
    </row>
    <row r="14" spans="1:26" ht="213.75">
      <c r="A14" s="4" t="s">
        <v>51</v>
      </c>
      <c r="B14" s="108" t="s">
        <v>394</v>
      </c>
      <c r="C14" s="64" t="s">
        <v>52</v>
      </c>
      <c r="D14" s="154" t="s">
        <v>226</v>
      </c>
      <c r="E14" s="155"/>
      <c r="F14" s="155"/>
      <c r="G14" s="185" t="s">
        <v>41</v>
      </c>
      <c r="H14" s="162" t="s">
        <v>284</v>
      </c>
      <c r="I14" s="186" t="s">
        <v>253</v>
      </c>
      <c r="J14" s="155"/>
      <c r="K14" s="187" t="s">
        <v>44</v>
      </c>
      <c r="L14" s="186" t="s">
        <v>283</v>
      </c>
      <c r="M14" s="186" t="s">
        <v>43</v>
      </c>
      <c r="N14" s="155"/>
      <c r="O14" s="155" t="s">
        <v>445</v>
      </c>
      <c r="P14" s="155" t="s">
        <v>384</v>
      </c>
      <c r="Q14" s="160" t="s">
        <v>389</v>
      </c>
      <c r="R14" s="130"/>
      <c r="S14" s="130"/>
      <c r="T14" s="125">
        <v>36.24</v>
      </c>
      <c r="U14" s="125">
        <v>36.24</v>
      </c>
      <c r="V14" s="125"/>
      <c r="W14" s="125"/>
      <c r="X14" s="125"/>
      <c r="Y14" s="125"/>
      <c r="Z14" s="180"/>
    </row>
    <row r="15" spans="1:26" ht="142.5">
      <c r="A15" s="4" t="s">
        <v>53</v>
      </c>
      <c r="B15" s="108" t="s">
        <v>54</v>
      </c>
      <c r="C15" s="64" t="s">
        <v>55</v>
      </c>
      <c r="D15" s="154"/>
      <c r="E15" s="130"/>
      <c r="F15" s="130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30"/>
      <c r="S15" s="130"/>
      <c r="T15" s="125"/>
      <c r="U15" s="125"/>
      <c r="V15" s="125"/>
      <c r="W15" s="125"/>
      <c r="X15" s="125"/>
      <c r="Y15" s="125"/>
      <c r="Z15" s="180"/>
    </row>
    <row r="16" spans="1:26" ht="99.75">
      <c r="A16" s="4" t="s">
        <v>56</v>
      </c>
      <c r="B16" s="108" t="s">
        <v>57</v>
      </c>
      <c r="C16" s="64" t="s">
        <v>58</v>
      </c>
      <c r="D16" s="154"/>
      <c r="E16" s="130"/>
      <c r="F16" s="130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30"/>
      <c r="S16" s="130"/>
      <c r="T16" s="125"/>
      <c r="U16" s="125"/>
      <c r="V16" s="125"/>
      <c r="W16" s="125"/>
      <c r="X16" s="125"/>
      <c r="Y16" s="125"/>
      <c r="Z16" s="180"/>
    </row>
    <row r="17" spans="1:26" ht="128.25">
      <c r="A17" s="4" t="s">
        <v>59</v>
      </c>
      <c r="B17" s="108" t="s">
        <v>60</v>
      </c>
      <c r="C17" s="64" t="s">
        <v>61</v>
      </c>
      <c r="D17" s="154"/>
      <c r="E17" s="130"/>
      <c r="F17" s="130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30"/>
      <c r="S17" s="130"/>
      <c r="T17" s="125"/>
      <c r="U17" s="125"/>
      <c r="V17" s="125"/>
      <c r="W17" s="125"/>
      <c r="X17" s="125"/>
      <c r="Y17" s="125"/>
      <c r="Z17" s="180"/>
    </row>
    <row r="18" spans="1:26" ht="57">
      <c r="A18" s="4" t="s">
        <v>62</v>
      </c>
      <c r="B18" s="108" t="s">
        <v>63</v>
      </c>
      <c r="C18" s="64" t="s">
        <v>64</v>
      </c>
      <c r="D18" s="154"/>
      <c r="E18" s="130"/>
      <c r="F18" s="130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30"/>
      <c r="S18" s="130"/>
      <c r="T18" s="125"/>
      <c r="U18" s="125"/>
      <c r="V18" s="125"/>
      <c r="W18" s="125"/>
      <c r="X18" s="125"/>
      <c r="Y18" s="125"/>
      <c r="Z18" s="180"/>
    </row>
    <row r="19" spans="1:26" ht="42.75">
      <c r="A19" s="4" t="s">
        <v>65</v>
      </c>
      <c r="B19" s="108" t="s">
        <v>66</v>
      </c>
      <c r="C19" s="64" t="s">
        <v>67</v>
      </c>
      <c r="D19" s="154"/>
      <c r="E19" s="130"/>
      <c r="F19" s="130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30"/>
      <c r="S19" s="130"/>
      <c r="T19" s="125"/>
      <c r="U19" s="125"/>
      <c r="V19" s="125"/>
      <c r="W19" s="125"/>
      <c r="X19" s="125"/>
      <c r="Y19" s="125"/>
      <c r="Z19" s="180"/>
    </row>
    <row r="20" spans="1:26" ht="57">
      <c r="A20" s="4" t="s">
        <v>68</v>
      </c>
      <c r="B20" s="108" t="s">
        <v>69</v>
      </c>
      <c r="C20" s="64" t="s">
        <v>70</v>
      </c>
      <c r="D20" s="154"/>
      <c r="E20" s="130"/>
      <c r="F20" s="130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30"/>
      <c r="S20" s="130"/>
      <c r="T20" s="125"/>
      <c r="U20" s="125"/>
      <c r="V20" s="125"/>
      <c r="W20" s="125"/>
      <c r="X20" s="125"/>
      <c r="Y20" s="125"/>
      <c r="Z20" s="180"/>
    </row>
    <row r="21" spans="1:26" ht="156.75">
      <c r="A21" s="290" t="s">
        <v>71</v>
      </c>
      <c r="B21" s="292" t="s">
        <v>72</v>
      </c>
      <c r="C21" s="294" t="s">
        <v>73</v>
      </c>
      <c r="D21" s="154" t="s">
        <v>74</v>
      </c>
      <c r="E21" s="130"/>
      <c r="F21" s="130"/>
      <c r="G21" s="185" t="s">
        <v>41</v>
      </c>
      <c r="H21" s="162" t="s">
        <v>75</v>
      </c>
      <c r="I21" s="186" t="s">
        <v>76</v>
      </c>
      <c r="J21" s="155"/>
      <c r="K21" s="187" t="s">
        <v>44</v>
      </c>
      <c r="L21" s="186" t="s">
        <v>77</v>
      </c>
      <c r="M21" s="186" t="s">
        <v>43</v>
      </c>
      <c r="N21" s="155"/>
      <c r="O21" s="155" t="s">
        <v>445</v>
      </c>
      <c r="P21" s="162" t="s">
        <v>371</v>
      </c>
      <c r="Q21" s="160" t="s">
        <v>255</v>
      </c>
      <c r="R21" s="130"/>
      <c r="S21" s="130"/>
      <c r="T21" s="125"/>
      <c r="U21" s="125"/>
      <c r="V21" s="125"/>
      <c r="W21" s="125"/>
      <c r="X21" s="125"/>
      <c r="Y21" s="125"/>
      <c r="Z21" s="180"/>
    </row>
    <row r="22" spans="1:26" ht="57">
      <c r="A22" s="291"/>
      <c r="B22" s="293"/>
      <c r="C22" s="296"/>
      <c r="D22" s="154" t="s">
        <v>278</v>
      </c>
      <c r="E22" s="130"/>
      <c r="F22" s="130"/>
      <c r="G22" s="185"/>
      <c r="H22" s="162"/>
      <c r="I22" s="186"/>
      <c r="J22" s="155"/>
      <c r="K22" s="187"/>
      <c r="L22" s="186"/>
      <c r="M22" s="186"/>
      <c r="N22" s="155"/>
      <c r="O22" s="155" t="s">
        <v>445</v>
      </c>
      <c r="P22" s="162" t="s">
        <v>370</v>
      </c>
      <c r="Q22" s="160" t="s">
        <v>389</v>
      </c>
      <c r="R22" s="130"/>
      <c r="S22" s="130"/>
      <c r="T22" s="125">
        <v>60.774</v>
      </c>
      <c r="U22" s="125">
        <v>60.774</v>
      </c>
      <c r="V22" s="125"/>
      <c r="W22" s="125"/>
      <c r="X22" s="125"/>
      <c r="Y22" s="125"/>
      <c r="Z22" s="180"/>
    </row>
    <row r="23" spans="1:26" ht="42.75">
      <c r="A23" s="290" t="s">
        <v>78</v>
      </c>
      <c r="B23" s="292" t="s">
        <v>407</v>
      </c>
      <c r="C23" s="294" t="s">
        <v>79</v>
      </c>
      <c r="D23" s="154" t="s">
        <v>314</v>
      </c>
      <c r="E23" s="130"/>
      <c r="F23" s="130"/>
      <c r="G23" s="185"/>
      <c r="H23" s="162"/>
      <c r="I23" s="186"/>
      <c r="J23" s="155"/>
      <c r="K23" s="187"/>
      <c r="L23" s="186"/>
      <c r="M23" s="186"/>
      <c r="N23" s="155"/>
      <c r="O23" s="188"/>
      <c r="P23" s="162" t="s">
        <v>372</v>
      </c>
      <c r="Q23" s="163"/>
      <c r="R23" s="189"/>
      <c r="S23" s="130"/>
      <c r="T23" s="125"/>
      <c r="U23" s="125"/>
      <c r="V23" s="125"/>
      <c r="W23" s="125"/>
      <c r="X23" s="125"/>
      <c r="Y23" s="125"/>
      <c r="Z23" s="180"/>
    </row>
    <row r="24" spans="1:26" ht="156.75">
      <c r="A24" s="291"/>
      <c r="B24" s="293"/>
      <c r="C24" s="296"/>
      <c r="D24" s="154" t="s">
        <v>359</v>
      </c>
      <c r="E24" s="130"/>
      <c r="F24" s="130"/>
      <c r="G24" s="185" t="s">
        <v>41</v>
      </c>
      <c r="H24" s="162" t="s">
        <v>80</v>
      </c>
      <c r="I24" s="186" t="s">
        <v>76</v>
      </c>
      <c r="J24" s="155"/>
      <c r="K24" s="187" t="s">
        <v>44</v>
      </c>
      <c r="L24" s="186" t="s">
        <v>81</v>
      </c>
      <c r="M24" s="186" t="s">
        <v>43</v>
      </c>
      <c r="N24" s="155"/>
      <c r="O24" s="155" t="s">
        <v>445</v>
      </c>
      <c r="P24" s="162" t="s">
        <v>372</v>
      </c>
      <c r="Q24" s="160" t="s">
        <v>389</v>
      </c>
      <c r="R24" s="189"/>
      <c r="S24" s="130"/>
      <c r="T24" s="125">
        <v>331.6</v>
      </c>
      <c r="U24" s="128">
        <v>331.6</v>
      </c>
      <c r="V24" s="125">
        <v>332.6</v>
      </c>
      <c r="W24" s="125">
        <f>V24*1.05</f>
        <v>349.23</v>
      </c>
      <c r="X24" s="125">
        <f>W24*1.05</f>
        <v>366.6915</v>
      </c>
      <c r="Y24" s="125">
        <f>X24*1.05</f>
        <v>385.02607500000005</v>
      </c>
      <c r="Z24" s="180"/>
    </row>
    <row r="25" spans="1:26" ht="156.75">
      <c r="A25" s="4" t="s">
        <v>82</v>
      </c>
      <c r="B25" s="108" t="s">
        <v>395</v>
      </c>
      <c r="C25" s="64" t="s">
        <v>83</v>
      </c>
      <c r="D25" s="154" t="s">
        <v>84</v>
      </c>
      <c r="E25" s="130"/>
      <c r="F25" s="130"/>
      <c r="G25" s="185" t="s">
        <v>41</v>
      </c>
      <c r="H25" s="162" t="s">
        <v>85</v>
      </c>
      <c r="I25" s="186" t="s">
        <v>76</v>
      </c>
      <c r="J25" s="155"/>
      <c r="K25" s="187" t="s">
        <v>44</v>
      </c>
      <c r="L25" s="186" t="s">
        <v>86</v>
      </c>
      <c r="M25" s="186" t="s">
        <v>43</v>
      </c>
      <c r="N25" s="155"/>
      <c r="O25" s="155" t="s">
        <v>445</v>
      </c>
      <c r="P25" s="162" t="s">
        <v>374</v>
      </c>
      <c r="Q25" s="160" t="s">
        <v>389</v>
      </c>
      <c r="R25" s="130"/>
      <c r="S25" s="130"/>
      <c r="T25" s="125"/>
      <c r="U25" s="125"/>
      <c r="V25" s="125"/>
      <c r="W25" s="125"/>
      <c r="X25" s="125"/>
      <c r="Y25" s="125"/>
      <c r="Z25" s="180"/>
    </row>
    <row r="26" spans="1:26" ht="71.25">
      <c r="A26" s="4" t="s">
        <v>87</v>
      </c>
      <c r="B26" s="108" t="s">
        <v>88</v>
      </c>
      <c r="C26" s="64" t="s">
        <v>89</v>
      </c>
      <c r="D26" s="154"/>
      <c r="E26" s="130"/>
      <c r="F26" s="130"/>
      <c r="G26" s="155"/>
      <c r="H26" s="155"/>
      <c r="I26" s="155"/>
      <c r="J26" s="155"/>
      <c r="K26" s="155"/>
      <c r="L26" s="155"/>
      <c r="M26" s="155"/>
      <c r="N26" s="155"/>
      <c r="O26" s="155"/>
      <c r="P26" s="162"/>
      <c r="Q26" s="155"/>
      <c r="R26" s="130"/>
      <c r="S26" s="130"/>
      <c r="T26" s="125"/>
      <c r="U26" s="125"/>
      <c r="V26" s="125"/>
      <c r="W26" s="125"/>
      <c r="X26" s="125"/>
      <c r="Y26" s="125"/>
      <c r="Z26" s="180"/>
    </row>
    <row r="27" spans="1:26" ht="99.75">
      <c r="A27" s="4" t="s">
        <v>90</v>
      </c>
      <c r="B27" s="108" t="s">
        <v>91</v>
      </c>
      <c r="C27" s="64" t="s">
        <v>92</v>
      </c>
      <c r="D27" s="154"/>
      <c r="E27" s="130"/>
      <c r="F27" s="130"/>
      <c r="G27" s="155"/>
      <c r="H27" s="155"/>
      <c r="I27" s="155"/>
      <c r="J27" s="155"/>
      <c r="K27" s="155"/>
      <c r="L27" s="155"/>
      <c r="M27" s="155"/>
      <c r="N27" s="155"/>
      <c r="O27" s="155"/>
      <c r="P27" s="162"/>
      <c r="Q27" s="155"/>
      <c r="R27" s="130"/>
      <c r="S27" s="130"/>
      <c r="T27" s="125"/>
      <c r="U27" s="125"/>
      <c r="V27" s="125"/>
      <c r="W27" s="125"/>
      <c r="X27" s="125"/>
      <c r="Y27" s="125"/>
      <c r="Z27" s="180"/>
    </row>
    <row r="28" spans="1:26" ht="57">
      <c r="A28" s="4" t="s">
        <v>93</v>
      </c>
      <c r="B28" s="108" t="s">
        <v>94</v>
      </c>
      <c r="C28" s="64" t="s">
        <v>95</v>
      </c>
      <c r="D28" s="154"/>
      <c r="E28" s="130"/>
      <c r="F28" s="130"/>
      <c r="G28" s="155"/>
      <c r="H28" s="155"/>
      <c r="I28" s="155"/>
      <c r="J28" s="155"/>
      <c r="K28" s="155"/>
      <c r="L28" s="155"/>
      <c r="M28" s="155"/>
      <c r="N28" s="155"/>
      <c r="O28" s="155" t="s">
        <v>445</v>
      </c>
      <c r="P28" s="162" t="s">
        <v>375</v>
      </c>
      <c r="Q28" s="160" t="s">
        <v>389</v>
      </c>
      <c r="R28" s="130"/>
      <c r="S28" s="130"/>
      <c r="T28" s="125"/>
      <c r="U28" s="125"/>
      <c r="V28" s="125"/>
      <c r="W28" s="125"/>
      <c r="X28" s="125"/>
      <c r="Y28" s="125"/>
      <c r="Z28" s="180"/>
    </row>
    <row r="29" spans="1:26" ht="199.5">
      <c r="A29" s="4" t="s">
        <v>96</v>
      </c>
      <c r="B29" s="108" t="s">
        <v>97</v>
      </c>
      <c r="C29" s="64" t="s">
        <v>98</v>
      </c>
      <c r="D29" s="154" t="s">
        <v>99</v>
      </c>
      <c r="E29" s="130"/>
      <c r="F29" s="130"/>
      <c r="G29" s="185" t="s">
        <v>100</v>
      </c>
      <c r="H29" s="162" t="s">
        <v>101</v>
      </c>
      <c r="I29" s="186" t="s">
        <v>76</v>
      </c>
      <c r="J29" s="155"/>
      <c r="K29" s="187" t="s">
        <v>102</v>
      </c>
      <c r="L29" s="186" t="s">
        <v>103</v>
      </c>
      <c r="M29" s="186" t="s">
        <v>104</v>
      </c>
      <c r="N29" s="155"/>
      <c r="O29" s="155" t="s">
        <v>445</v>
      </c>
      <c r="P29" s="162" t="s">
        <v>376</v>
      </c>
      <c r="Q29" s="160" t="s">
        <v>389</v>
      </c>
      <c r="R29" s="130"/>
      <c r="S29" s="130"/>
      <c r="T29" s="125">
        <v>63.65</v>
      </c>
      <c r="U29" s="125">
        <v>15.89825</v>
      </c>
      <c r="V29" s="125">
        <v>10</v>
      </c>
      <c r="W29" s="125">
        <f>V29*1.05</f>
        <v>10.5</v>
      </c>
      <c r="X29" s="125">
        <f>W29*1.05</f>
        <v>11.025</v>
      </c>
      <c r="Y29" s="125">
        <f>X29*1.05</f>
        <v>11.576250000000002</v>
      </c>
      <c r="Z29" s="180"/>
    </row>
    <row r="30" spans="1:26" ht="71.25">
      <c r="A30" s="4" t="s">
        <v>105</v>
      </c>
      <c r="B30" s="108" t="s">
        <v>106</v>
      </c>
      <c r="C30" s="64" t="s">
        <v>107</v>
      </c>
      <c r="D30" s="154"/>
      <c r="E30" s="130"/>
      <c r="F30" s="130"/>
      <c r="G30" s="185"/>
      <c r="H30" s="162"/>
      <c r="I30" s="186"/>
      <c r="J30" s="155"/>
      <c r="K30" s="187"/>
      <c r="L30" s="186"/>
      <c r="M30" s="186"/>
      <c r="N30" s="155"/>
      <c r="O30" s="155"/>
      <c r="P30" s="155"/>
      <c r="Q30" s="155"/>
      <c r="R30" s="130"/>
      <c r="S30" s="130"/>
      <c r="T30" s="125"/>
      <c r="U30" s="125"/>
      <c r="V30" s="125"/>
      <c r="W30" s="125"/>
      <c r="X30" s="125"/>
      <c r="Y30" s="125"/>
      <c r="Z30" s="180"/>
    </row>
    <row r="31" spans="1:26" ht="185.25">
      <c r="A31" s="4" t="s">
        <v>108</v>
      </c>
      <c r="B31" s="108" t="s">
        <v>109</v>
      </c>
      <c r="C31" s="64" t="s">
        <v>110</v>
      </c>
      <c r="D31" s="154" t="s">
        <v>111</v>
      </c>
      <c r="E31" s="130"/>
      <c r="F31" s="130"/>
      <c r="G31" s="185" t="s">
        <v>41</v>
      </c>
      <c r="H31" s="162" t="s">
        <v>112</v>
      </c>
      <c r="I31" s="186" t="s">
        <v>76</v>
      </c>
      <c r="J31" s="155"/>
      <c r="K31" s="187" t="s">
        <v>113</v>
      </c>
      <c r="L31" s="186" t="s">
        <v>114</v>
      </c>
      <c r="M31" s="186" t="s">
        <v>115</v>
      </c>
      <c r="N31" s="155"/>
      <c r="O31" s="155" t="s">
        <v>445</v>
      </c>
      <c r="P31" s="162" t="s">
        <v>377</v>
      </c>
      <c r="Q31" s="160" t="s">
        <v>389</v>
      </c>
      <c r="R31" s="130"/>
      <c r="S31" s="130"/>
      <c r="T31" s="125">
        <v>114.583</v>
      </c>
      <c r="U31" s="125">
        <v>110.92813</v>
      </c>
      <c r="V31" s="125">
        <v>127.6</v>
      </c>
      <c r="W31" s="125">
        <f aca="true" t="shared" si="3" ref="W31:Y32">V31*1.05</f>
        <v>133.98</v>
      </c>
      <c r="X31" s="125">
        <f t="shared" si="3"/>
        <v>140.679</v>
      </c>
      <c r="Y31" s="125">
        <f t="shared" si="3"/>
        <v>147.71295</v>
      </c>
      <c r="Z31" s="180"/>
    </row>
    <row r="32" spans="1:26" ht="156.75">
      <c r="A32" s="4" t="s">
        <v>116</v>
      </c>
      <c r="B32" s="108" t="s">
        <v>117</v>
      </c>
      <c r="C32" s="64" t="s">
        <v>118</v>
      </c>
      <c r="D32" s="154" t="s">
        <v>111</v>
      </c>
      <c r="E32" s="130"/>
      <c r="F32" s="130"/>
      <c r="G32" s="185" t="s">
        <v>41</v>
      </c>
      <c r="H32" s="162" t="s">
        <v>119</v>
      </c>
      <c r="I32" s="186" t="s">
        <v>76</v>
      </c>
      <c r="J32" s="155"/>
      <c r="K32" s="187" t="s">
        <v>44</v>
      </c>
      <c r="L32" s="186" t="s">
        <v>120</v>
      </c>
      <c r="M32" s="186" t="s">
        <v>43</v>
      </c>
      <c r="N32" s="155"/>
      <c r="O32" s="155" t="s">
        <v>445</v>
      </c>
      <c r="P32" s="162" t="s">
        <v>378</v>
      </c>
      <c r="Q32" s="160" t="s">
        <v>389</v>
      </c>
      <c r="R32" s="130"/>
      <c r="S32" s="130"/>
      <c r="T32" s="125">
        <v>540.897</v>
      </c>
      <c r="U32" s="125">
        <v>444.9229</v>
      </c>
      <c r="V32" s="125">
        <v>846</v>
      </c>
      <c r="W32" s="125">
        <f t="shared" si="3"/>
        <v>888.3000000000001</v>
      </c>
      <c r="X32" s="125">
        <f t="shared" si="3"/>
        <v>932.7150000000001</v>
      </c>
      <c r="Y32" s="125">
        <f t="shared" si="3"/>
        <v>979.3507500000002</v>
      </c>
      <c r="Z32" s="180"/>
    </row>
    <row r="33" spans="1:26" ht="171">
      <c r="A33" s="4" t="s">
        <v>121</v>
      </c>
      <c r="B33" s="108" t="s">
        <v>396</v>
      </c>
      <c r="C33" s="64" t="s">
        <v>122</v>
      </c>
      <c r="D33" s="154" t="s">
        <v>111</v>
      </c>
      <c r="E33" s="130"/>
      <c r="F33" s="130"/>
      <c r="G33" s="185" t="s">
        <v>41</v>
      </c>
      <c r="H33" s="162" t="s">
        <v>123</v>
      </c>
      <c r="I33" s="186" t="s">
        <v>76</v>
      </c>
      <c r="J33" s="155"/>
      <c r="K33" s="187" t="s">
        <v>44</v>
      </c>
      <c r="L33" s="186" t="s">
        <v>124</v>
      </c>
      <c r="M33" s="186" t="s">
        <v>43</v>
      </c>
      <c r="N33" s="155"/>
      <c r="O33" s="155" t="s">
        <v>445</v>
      </c>
      <c r="P33" s="162" t="s">
        <v>379</v>
      </c>
      <c r="Q33" s="160" t="s">
        <v>389</v>
      </c>
      <c r="R33" s="130"/>
      <c r="S33" s="130"/>
      <c r="T33" s="125">
        <v>44.27</v>
      </c>
      <c r="U33" s="125">
        <v>39.87768</v>
      </c>
      <c r="V33" s="125">
        <v>105.3</v>
      </c>
      <c r="W33" s="125">
        <f>V33*1.05</f>
        <v>110.565</v>
      </c>
      <c r="X33" s="125">
        <f>W33*1.05</f>
        <v>116.09325</v>
      </c>
      <c r="Y33" s="125">
        <f>X33*1.05</f>
        <v>121.8979125</v>
      </c>
      <c r="Z33" s="180"/>
    </row>
    <row r="34" spans="1:26" ht="114">
      <c r="A34" s="4" t="s">
        <v>125</v>
      </c>
      <c r="B34" s="108" t="s">
        <v>126</v>
      </c>
      <c r="C34" s="64" t="s">
        <v>127</v>
      </c>
      <c r="D34" s="154" t="s">
        <v>111</v>
      </c>
      <c r="E34" s="130"/>
      <c r="F34" s="130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60"/>
      <c r="R34" s="130"/>
      <c r="S34" s="130"/>
      <c r="T34" s="112"/>
      <c r="U34" s="112"/>
      <c r="V34" s="112"/>
      <c r="W34" s="112"/>
      <c r="X34" s="112"/>
      <c r="Y34" s="112"/>
      <c r="Z34" s="180"/>
    </row>
    <row r="35" spans="1:26" ht="156.75">
      <c r="A35" s="60" t="s">
        <v>128</v>
      </c>
      <c r="B35" s="109" t="s">
        <v>129</v>
      </c>
      <c r="C35" s="63" t="s">
        <v>130</v>
      </c>
      <c r="D35" s="154" t="s">
        <v>320</v>
      </c>
      <c r="E35" s="130"/>
      <c r="F35" s="130"/>
      <c r="G35" s="181" t="s">
        <v>41</v>
      </c>
      <c r="H35" s="157" t="s">
        <v>131</v>
      </c>
      <c r="I35" s="182" t="s">
        <v>76</v>
      </c>
      <c r="J35" s="155"/>
      <c r="K35" s="187" t="s">
        <v>44</v>
      </c>
      <c r="L35" s="186" t="s">
        <v>124</v>
      </c>
      <c r="M35" s="186" t="s">
        <v>43</v>
      </c>
      <c r="N35" s="155"/>
      <c r="O35" s="155" t="s">
        <v>445</v>
      </c>
      <c r="P35" s="162" t="s">
        <v>380</v>
      </c>
      <c r="Q35" s="160" t="s">
        <v>389</v>
      </c>
      <c r="R35" s="130"/>
      <c r="S35" s="130"/>
      <c r="T35" s="125">
        <v>9</v>
      </c>
      <c r="U35" s="125">
        <v>7.722</v>
      </c>
      <c r="V35" s="125">
        <v>9</v>
      </c>
      <c r="W35" s="125">
        <f>V35*1.05</f>
        <v>9.450000000000001</v>
      </c>
      <c r="X35" s="125">
        <f>W35*1.05</f>
        <v>9.922500000000001</v>
      </c>
      <c r="Y35" s="125">
        <f>X35*1.05</f>
        <v>10.418625000000002</v>
      </c>
      <c r="Z35" s="180"/>
    </row>
    <row r="36" spans="1:26" ht="85.5">
      <c r="A36" s="4" t="s">
        <v>132</v>
      </c>
      <c r="B36" s="108" t="s">
        <v>133</v>
      </c>
      <c r="C36" s="64" t="s">
        <v>134</v>
      </c>
      <c r="D36" s="154"/>
      <c r="E36" s="130"/>
      <c r="F36" s="130"/>
      <c r="G36" s="181"/>
      <c r="H36" s="157"/>
      <c r="I36" s="182"/>
      <c r="J36" s="155"/>
      <c r="K36" s="187" t="s">
        <v>135</v>
      </c>
      <c r="L36" s="186" t="s">
        <v>136</v>
      </c>
      <c r="M36" s="186" t="s">
        <v>137</v>
      </c>
      <c r="N36" s="155"/>
      <c r="O36" s="155"/>
      <c r="P36" s="155"/>
      <c r="Q36" s="155"/>
      <c r="R36" s="130"/>
      <c r="S36" s="130"/>
      <c r="T36" s="125"/>
      <c r="U36" s="125"/>
      <c r="V36" s="125"/>
      <c r="W36" s="125"/>
      <c r="X36" s="125"/>
      <c r="Y36" s="125"/>
      <c r="Z36" s="180"/>
    </row>
    <row r="37" spans="1:26" ht="85.5">
      <c r="A37" s="4" t="s">
        <v>138</v>
      </c>
      <c r="B37" s="108" t="s">
        <v>139</v>
      </c>
      <c r="C37" s="64" t="s">
        <v>140</v>
      </c>
      <c r="D37" s="154"/>
      <c r="E37" s="130"/>
      <c r="F37" s="130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30"/>
      <c r="S37" s="130"/>
      <c r="T37" s="125"/>
      <c r="U37" s="125"/>
      <c r="V37" s="125"/>
      <c r="W37" s="125"/>
      <c r="X37" s="125"/>
      <c r="Y37" s="125"/>
      <c r="Z37" s="180"/>
    </row>
    <row r="38" spans="1:26" ht="28.5">
      <c r="A38" s="4" t="s">
        <v>141</v>
      </c>
      <c r="B38" s="108" t="s">
        <v>142</v>
      </c>
      <c r="C38" s="64" t="s">
        <v>143</v>
      </c>
      <c r="D38" s="154"/>
      <c r="E38" s="130"/>
      <c r="F38" s="130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30"/>
      <c r="S38" s="130"/>
      <c r="T38" s="125"/>
      <c r="U38" s="125"/>
      <c r="V38" s="125"/>
      <c r="W38" s="125"/>
      <c r="X38" s="125"/>
      <c r="Y38" s="125"/>
      <c r="Z38" s="180"/>
    </row>
    <row r="39" spans="1:26" ht="28.5">
      <c r="A39" s="4" t="s">
        <v>144</v>
      </c>
      <c r="B39" s="108" t="s">
        <v>145</v>
      </c>
      <c r="C39" s="64" t="s">
        <v>146</v>
      </c>
      <c r="D39" s="154"/>
      <c r="E39" s="130"/>
      <c r="F39" s="130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30"/>
      <c r="S39" s="130"/>
      <c r="T39" s="125"/>
      <c r="U39" s="125"/>
      <c r="V39" s="125"/>
      <c r="W39" s="125"/>
      <c r="X39" s="125"/>
      <c r="Y39" s="125"/>
      <c r="Z39" s="180"/>
    </row>
    <row r="40" spans="1:26" ht="156.75">
      <c r="A40" s="4" t="s">
        <v>147</v>
      </c>
      <c r="B40" s="108" t="s">
        <v>148</v>
      </c>
      <c r="C40" s="64" t="s">
        <v>149</v>
      </c>
      <c r="D40" s="154" t="s">
        <v>150</v>
      </c>
      <c r="E40" s="130"/>
      <c r="F40" s="130"/>
      <c r="G40" s="185" t="s">
        <v>41</v>
      </c>
      <c r="H40" s="162" t="s">
        <v>151</v>
      </c>
      <c r="I40" s="186" t="s">
        <v>76</v>
      </c>
      <c r="J40" s="155"/>
      <c r="K40" s="187" t="s">
        <v>44</v>
      </c>
      <c r="L40" s="186" t="s">
        <v>152</v>
      </c>
      <c r="M40" s="186" t="s">
        <v>43</v>
      </c>
      <c r="N40" s="155"/>
      <c r="O40" s="155" t="s">
        <v>445</v>
      </c>
      <c r="P40" s="162" t="s">
        <v>381</v>
      </c>
      <c r="Q40" s="160" t="s">
        <v>389</v>
      </c>
      <c r="R40" s="130"/>
      <c r="S40" s="130"/>
      <c r="T40" s="125">
        <v>215.926</v>
      </c>
      <c r="U40" s="125">
        <v>215.26906</v>
      </c>
      <c r="V40" s="125">
        <v>236.26</v>
      </c>
      <c r="W40" s="125">
        <f aca="true" t="shared" si="4" ref="W40:X42">V40*1.05</f>
        <v>248.073</v>
      </c>
      <c r="X40" s="125">
        <f t="shared" si="4"/>
        <v>260.47665</v>
      </c>
      <c r="Y40" s="125">
        <f>X40*1.05</f>
        <v>273.50048250000003</v>
      </c>
      <c r="Z40" s="180"/>
    </row>
    <row r="41" spans="1:26" ht="356.25">
      <c r="A41" s="4" t="s">
        <v>153</v>
      </c>
      <c r="B41" s="108" t="s">
        <v>397</v>
      </c>
      <c r="C41" s="64" t="s">
        <v>154</v>
      </c>
      <c r="D41" s="154" t="s">
        <v>250</v>
      </c>
      <c r="E41" s="130"/>
      <c r="F41" s="130"/>
      <c r="G41" s="185" t="s">
        <v>41</v>
      </c>
      <c r="H41" s="162" t="s">
        <v>151</v>
      </c>
      <c r="I41" s="186" t="s">
        <v>76</v>
      </c>
      <c r="J41" s="155"/>
      <c r="K41" s="187" t="s">
        <v>44</v>
      </c>
      <c r="L41" s="186" t="s">
        <v>152</v>
      </c>
      <c r="M41" s="186" t="s">
        <v>43</v>
      </c>
      <c r="N41" s="155"/>
      <c r="O41" s="155" t="s">
        <v>445</v>
      </c>
      <c r="P41" s="162" t="s">
        <v>382</v>
      </c>
      <c r="Q41" s="160" t="s">
        <v>389</v>
      </c>
      <c r="R41" s="130"/>
      <c r="S41" s="130"/>
      <c r="T41" s="125">
        <v>122.7</v>
      </c>
      <c r="U41" s="125">
        <v>4.18183</v>
      </c>
      <c r="V41" s="125">
        <v>100</v>
      </c>
      <c r="W41" s="125">
        <f t="shared" si="4"/>
        <v>105</v>
      </c>
      <c r="X41" s="125">
        <f t="shared" si="4"/>
        <v>110.25</v>
      </c>
      <c r="Y41" s="125">
        <f>X41*1.05</f>
        <v>115.7625</v>
      </c>
      <c r="Z41" s="180"/>
    </row>
    <row r="42" spans="1:26" ht="156.75">
      <c r="A42" s="4" t="s">
        <v>155</v>
      </c>
      <c r="B42" s="108" t="s">
        <v>156</v>
      </c>
      <c r="C42" s="64" t="s">
        <v>157</v>
      </c>
      <c r="D42" s="154" t="s">
        <v>150</v>
      </c>
      <c r="E42" s="130"/>
      <c r="F42" s="130"/>
      <c r="G42" s="185" t="s">
        <v>41</v>
      </c>
      <c r="H42" s="162" t="s">
        <v>151</v>
      </c>
      <c r="I42" s="186" t="s">
        <v>76</v>
      </c>
      <c r="J42" s="155"/>
      <c r="K42" s="187" t="s">
        <v>44</v>
      </c>
      <c r="L42" s="186" t="s">
        <v>152</v>
      </c>
      <c r="M42" s="186" t="s">
        <v>43</v>
      </c>
      <c r="N42" s="155"/>
      <c r="O42" s="155" t="s">
        <v>445</v>
      </c>
      <c r="P42" s="162" t="s">
        <v>383</v>
      </c>
      <c r="Q42" s="160" t="s">
        <v>389</v>
      </c>
      <c r="R42" s="130"/>
      <c r="S42" s="130"/>
      <c r="T42" s="125">
        <v>137</v>
      </c>
      <c r="U42" s="125">
        <v>128.20613</v>
      </c>
      <c r="V42" s="125">
        <v>123</v>
      </c>
      <c r="W42" s="125">
        <f t="shared" si="4"/>
        <v>129.15</v>
      </c>
      <c r="X42" s="125">
        <f t="shared" si="4"/>
        <v>135.60750000000002</v>
      </c>
      <c r="Y42" s="125">
        <f>X42*1.05</f>
        <v>142.38787500000004</v>
      </c>
      <c r="Z42" s="180"/>
    </row>
    <row r="43" spans="1:26" ht="28.5">
      <c r="A43" s="4" t="s">
        <v>158</v>
      </c>
      <c r="B43" s="108" t="s">
        <v>159</v>
      </c>
      <c r="C43" s="64" t="s">
        <v>160</v>
      </c>
      <c r="D43" s="154"/>
      <c r="E43" s="130"/>
      <c r="F43" s="130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30"/>
      <c r="S43" s="130"/>
      <c r="T43" s="125"/>
      <c r="U43" s="125"/>
      <c r="V43" s="125"/>
      <c r="W43" s="125"/>
      <c r="X43" s="125"/>
      <c r="Y43" s="125"/>
      <c r="Z43" s="180"/>
    </row>
    <row r="44" spans="1:26" ht="99.75">
      <c r="A44" s="4" t="s">
        <v>161</v>
      </c>
      <c r="B44" s="108" t="s">
        <v>162</v>
      </c>
      <c r="C44" s="64" t="s">
        <v>163</v>
      </c>
      <c r="D44" s="154"/>
      <c r="E44" s="130"/>
      <c r="F44" s="130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30"/>
      <c r="S44" s="130"/>
      <c r="T44" s="125"/>
      <c r="U44" s="125"/>
      <c r="V44" s="125"/>
      <c r="W44" s="125"/>
      <c r="X44" s="125"/>
      <c r="Y44" s="125"/>
      <c r="Z44" s="180"/>
    </row>
    <row r="45" spans="1:26" ht="85.5">
      <c r="A45" s="4" t="s">
        <v>164</v>
      </c>
      <c r="B45" s="108" t="s">
        <v>165</v>
      </c>
      <c r="C45" s="64" t="s">
        <v>166</v>
      </c>
      <c r="D45" s="154"/>
      <c r="E45" s="130"/>
      <c r="F45" s="130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30"/>
      <c r="S45" s="130"/>
      <c r="T45" s="125"/>
      <c r="U45" s="125"/>
      <c r="V45" s="125"/>
      <c r="W45" s="125"/>
      <c r="X45" s="125"/>
      <c r="Y45" s="125"/>
      <c r="Z45" s="180"/>
    </row>
    <row r="46" spans="1:26" ht="85.5">
      <c r="A46" s="4" t="s">
        <v>167</v>
      </c>
      <c r="B46" s="108" t="s">
        <v>168</v>
      </c>
      <c r="C46" s="64" t="s">
        <v>169</v>
      </c>
      <c r="D46" s="154"/>
      <c r="E46" s="130"/>
      <c r="F46" s="130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30"/>
      <c r="S46" s="130"/>
      <c r="T46" s="125"/>
      <c r="U46" s="125"/>
      <c r="V46" s="125"/>
      <c r="W46" s="125"/>
      <c r="X46" s="125"/>
      <c r="Y46" s="125"/>
      <c r="Z46" s="180"/>
    </row>
    <row r="47" spans="1:26" ht="57">
      <c r="A47" s="4" t="s">
        <v>170</v>
      </c>
      <c r="B47" s="108" t="s">
        <v>171</v>
      </c>
      <c r="C47" s="64" t="s">
        <v>172</v>
      </c>
      <c r="D47" s="154"/>
      <c r="E47" s="130"/>
      <c r="F47" s="130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30"/>
      <c r="S47" s="130"/>
      <c r="T47" s="125"/>
      <c r="U47" s="125"/>
      <c r="V47" s="125"/>
      <c r="W47" s="125"/>
      <c r="X47" s="125"/>
      <c r="Y47" s="125"/>
      <c r="Z47" s="180"/>
    </row>
    <row r="48" spans="1:26" ht="71.25">
      <c r="A48" s="4" t="s">
        <v>173</v>
      </c>
      <c r="B48" s="108" t="s">
        <v>174</v>
      </c>
      <c r="C48" s="64" t="s">
        <v>175</v>
      </c>
      <c r="D48" s="154"/>
      <c r="E48" s="130"/>
      <c r="F48" s="130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30"/>
      <c r="S48" s="130"/>
      <c r="T48" s="125"/>
      <c r="U48" s="125"/>
      <c r="V48" s="125"/>
      <c r="W48" s="125"/>
      <c r="X48" s="125"/>
      <c r="Y48" s="125"/>
      <c r="Z48" s="180"/>
    </row>
    <row r="49" spans="1:26" ht="71.25">
      <c r="A49" s="4" t="s">
        <v>176</v>
      </c>
      <c r="B49" s="108" t="s">
        <v>177</v>
      </c>
      <c r="C49" s="64" t="s">
        <v>178</v>
      </c>
      <c r="D49" s="154"/>
      <c r="E49" s="130"/>
      <c r="F49" s="130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30"/>
      <c r="S49" s="130"/>
      <c r="T49" s="125"/>
      <c r="U49" s="125"/>
      <c r="V49" s="125"/>
      <c r="W49" s="125"/>
      <c r="X49" s="125"/>
      <c r="Y49" s="125"/>
      <c r="Z49" s="180"/>
    </row>
    <row r="50" spans="1:26" ht="156.75">
      <c r="A50" s="4" t="s">
        <v>179</v>
      </c>
      <c r="B50" s="108" t="s">
        <v>180</v>
      </c>
      <c r="C50" s="64" t="s">
        <v>181</v>
      </c>
      <c r="D50" s="154" t="s">
        <v>84</v>
      </c>
      <c r="E50" s="130"/>
      <c r="F50" s="130"/>
      <c r="G50" s="185" t="s">
        <v>41</v>
      </c>
      <c r="H50" s="162" t="s">
        <v>182</v>
      </c>
      <c r="I50" s="186" t="s">
        <v>76</v>
      </c>
      <c r="J50" s="155"/>
      <c r="K50" s="187" t="s">
        <v>44</v>
      </c>
      <c r="L50" s="186" t="s">
        <v>183</v>
      </c>
      <c r="M50" s="186" t="s">
        <v>184</v>
      </c>
      <c r="N50" s="155"/>
      <c r="O50" s="155" t="s">
        <v>446</v>
      </c>
      <c r="P50" s="155"/>
      <c r="Q50" s="160" t="s">
        <v>255</v>
      </c>
      <c r="R50" s="130"/>
      <c r="S50" s="130"/>
      <c r="T50" s="125"/>
      <c r="U50" s="125"/>
      <c r="V50" s="125"/>
      <c r="W50" s="125"/>
      <c r="X50" s="125"/>
      <c r="Y50" s="125"/>
      <c r="Z50" s="180"/>
    </row>
    <row r="51" spans="1:26" ht="42.75">
      <c r="A51" s="4" t="s">
        <v>185</v>
      </c>
      <c r="B51" s="108" t="s">
        <v>186</v>
      </c>
      <c r="C51" s="64" t="s">
        <v>187</v>
      </c>
      <c r="D51" s="154"/>
      <c r="E51" s="130"/>
      <c r="F51" s="130"/>
      <c r="G51" s="185"/>
      <c r="H51" s="162"/>
      <c r="I51" s="186"/>
      <c r="J51" s="155"/>
      <c r="K51" s="155"/>
      <c r="L51" s="155"/>
      <c r="M51" s="155"/>
      <c r="N51" s="155"/>
      <c r="O51" s="155"/>
      <c r="P51" s="155"/>
      <c r="Q51" s="155"/>
      <c r="R51" s="130"/>
      <c r="S51" s="130"/>
      <c r="T51" s="125"/>
      <c r="U51" s="125"/>
      <c r="V51" s="125"/>
      <c r="W51" s="125"/>
      <c r="X51" s="125"/>
      <c r="Y51" s="125"/>
      <c r="Z51" s="180"/>
    </row>
    <row r="52" spans="1:26" ht="99.75">
      <c r="A52" s="4" t="s">
        <v>188</v>
      </c>
      <c r="B52" s="108" t="s">
        <v>189</v>
      </c>
      <c r="C52" s="64" t="s">
        <v>190</v>
      </c>
      <c r="D52" s="154"/>
      <c r="E52" s="130"/>
      <c r="F52" s="130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30"/>
      <c r="S52" s="130"/>
      <c r="T52" s="125"/>
      <c r="U52" s="125"/>
      <c r="V52" s="125"/>
      <c r="W52" s="125"/>
      <c r="X52" s="125"/>
      <c r="Y52" s="125"/>
      <c r="Z52" s="180"/>
    </row>
    <row r="53" spans="1:26" ht="28.5">
      <c r="A53" s="4" t="s">
        <v>191</v>
      </c>
      <c r="B53" s="108" t="s">
        <v>192</v>
      </c>
      <c r="C53" s="64" t="s">
        <v>193</v>
      </c>
      <c r="D53" s="154"/>
      <c r="E53" s="130"/>
      <c r="F53" s="130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30"/>
      <c r="S53" s="130"/>
      <c r="T53" s="125"/>
      <c r="U53" s="125"/>
      <c r="V53" s="125"/>
      <c r="W53" s="125"/>
      <c r="X53" s="125"/>
      <c r="Y53" s="125"/>
      <c r="Z53" s="180"/>
    </row>
    <row r="54" spans="1:26" ht="57">
      <c r="A54" s="4" t="s">
        <v>194</v>
      </c>
      <c r="B54" s="108" t="s">
        <v>195</v>
      </c>
      <c r="C54" s="64" t="s">
        <v>196</v>
      </c>
      <c r="D54" s="154"/>
      <c r="E54" s="130"/>
      <c r="F54" s="130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30"/>
      <c r="S54" s="130"/>
      <c r="T54" s="125"/>
      <c r="U54" s="125"/>
      <c r="V54" s="125"/>
      <c r="W54" s="125"/>
      <c r="X54" s="125"/>
      <c r="Y54" s="125"/>
      <c r="Z54" s="180"/>
    </row>
    <row r="55" spans="1:26" ht="128.25">
      <c r="A55" s="66" t="s">
        <v>197</v>
      </c>
      <c r="B55" s="108" t="s">
        <v>198</v>
      </c>
      <c r="C55" s="64" t="s">
        <v>199</v>
      </c>
      <c r="D55" s="154"/>
      <c r="E55" s="130"/>
      <c r="F55" s="130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30"/>
      <c r="S55" s="130"/>
      <c r="T55" s="125">
        <f aca="true" t="shared" si="5" ref="T55:Y55">SUM(T56:T59)</f>
        <v>103.3</v>
      </c>
      <c r="U55" s="125">
        <f t="shared" si="5"/>
        <v>103.3</v>
      </c>
      <c r="V55" s="125">
        <f t="shared" si="5"/>
        <v>131.5</v>
      </c>
      <c r="W55" s="125">
        <f t="shared" si="5"/>
        <v>0</v>
      </c>
      <c r="X55" s="125">
        <f t="shared" si="5"/>
        <v>0</v>
      </c>
      <c r="Y55" s="125">
        <f t="shared" si="5"/>
        <v>0</v>
      </c>
      <c r="Z55" s="180"/>
    </row>
    <row r="56" spans="1:26" ht="156.75">
      <c r="A56" s="8" t="s">
        <v>408</v>
      </c>
      <c r="B56" s="108" t="s">
        <v>200</v>
      </c>
      <c r="C56" s="64" t="s">
        <v>274</v>
      </c>
      <c r="D56" s="154" t="s">
        <v>241</v>
      </c>
      <c r="E56" s="130"/>
      <c r="F56" s="130"/>
      <c r="G56" s="185" t="s">
        <v>41</v>
      </c>
      <c r="H56" s="162" t="s">
        <v>85</v>
      </c>
      <c r="I56" s="186" t="s">
        <v>76</v>
      </c>
      <c r="J56" s="155"/>
      <c r="K56" s="187" t="s">
        <v>44</v>
      </c>
      <c r="L56" s="186" t="s">
        <v>86</v>
      </c>
      <c r="M56" s="186" t="s">
        <v>43</v>
      </c>
      <c r="N56" s="155"/>
      <c r="O56" s="155" t="s">
        <v>445</v>
      </c>
      <c r="P56" s="162" t="s">
        <v>374</v>
      </c>
      <c r="Q56" s="160" t="s">
        <v>389</v>
      </c>
      <c r="R56" s="130"/>
      <c r="S56" s="130"/>
      <c r="T56" s="128">
        <v>103.3</v>
      </c>
      <c r="U56" s="132">
        <v>103.3</v>
      </c>
      <c r="V56" s="128">
        <v>131.5</v>
      </c>
      <c r="W56" s="180"/>
      <c r="X56" s="125"/>
      <c r="Y56" s="125"/>
      <c r="Z56" s="180"/>
    </row>
    <row r="57" spans="1:26" ht="71.25">
      <c r="A57" s="8" t="s">
        <v>402</v>
      </c>
      <c r="B57" s="108" t="s">
        <v>109</v>
      </c>
      <c r="C57" s="64" t="s">
        <v>275</v>
      </c>
      <c r="D57" s="154"/>
      <c r="E57" s="130"/>
      <c r="F57" s="130"/>
      <c r="G57" s="185"/>
      <c r="H57" s="162"/>
      <c r="I57" s="186"/>
      <c r="J57" s="155"/>
      <c r="K57" s="187"/>
      <c r="L57" s="186"/>
      <c r="M57" s="186"/>
      <c r="N57" s="155"/>
      <c r="O57" s="155"/>
      <c r="P57" s="155"/>
      <c r="Q57" s="160"/>
      <c r="R57" s="130"/>
      <c r="S57" s="130"/>
      <c r="T57" s="128"/>
      <c r="U57" s="132"/>
      <c r="V57" s="128"/>
      <c r="W57" s="180"/>
      <c r="X57" s="125"/>
      <c r="Y57" s="125"/>
      <c r="Z57" s="180"/>
    </row>
    <row r="58" spans="1:26" ht="57">
      <c r="A58" s="8" t="s">
        <v>403</v>
      </c>
      <c r="B58" s="108" t="s">
        <v>117</v>
      </c>
      <c r="C58" s="64" t="s">
        <v>276</v>
      </c>
      <c r="D58" s="154"/>
      <c r="E58" s="130"/>
      <c r="F58" s="130"/>
      <c r="G58" s="185"/>
      <c r="H58" s="162"/>
      <c r="I58" s="186"/>
      <c r="J58" s="155"/>
      <c r="K58" s="187"/>
      <c r="L58" s="186"/>
      <c r="M58" s="186"/>
      <c r="N58" s="155"/>
      <c r="O58" s="155" t="s">
        <v>445</v>
      </c>
      <c r="P58" s="162" t="s">
        <v>385</v>
      </c>
      <c r="Q58" s="160" t="s">
        <v>389</v>
      </c>
      <c r="R58" s="130"/>
      <c r="S58" s="130"/>
      <c r="T58" s="128"/>
      <c r="U58" s="132"/>
      <c r="V58" s="128"/>
      <c r="W58" s="180"/>
      <c r="X58" s="125"/>
      <c r="Y58" s="125"/>
      <c r="Z58" s="180"/>
    </row>
    <row r="59" spans="1:26" ht="85.5">
      <c r="A59" s="4"/>
      <c r="B59" s="108" t="s">
        <v>409</v>
      </c>
      <c r="C59" s="64" t="s">
        <v>277</v>
      </c>
      <c r="D59" s="154"/>
      <c r="E59" s="130"/>
      <c r="F59" s="130"/>
      <c r="G59" s="185"/>
      <c r="H59" s="162"/>
      <c r="I59" s="186"/>
      <c r="J59" s="155"/>
      <c r="K59" s="187"/>
      <c r="L59" s="186"/>
      <c r="M59" s="186"/>
      <c r="N59" s="155"/>
      <c r="O59" s="155"/>
      <c r="P59" s="155"/>
      <c r="Q59" s="160"/>
      <c r="R59" s="130"/>
      <c r="S59" s="130"/>
      <c r="T59" s="128"/>
      <c r="U59" s="132"/>
      <c r="V59" s="128"/>
      <c r="W59" s="180"/>
      <c r="X59" s="125"/>
      <c r="Y59" s="125"/>
      <c r="Z59" s="180"/>
    </row>
    <row r="60" spans="1:26" ht="114">
      <c r="A60" s="66" t="s">
        <v>201</v>
      </c>
      <c r="B60" s="108" t="s">
        <v>202</v>
      </c>
      <c r="C60" s="64" t="s">
        <v>203</v>
      </c>
      <c r="D60" s="154"/>
      <c r="E60" s="130"/>
      <c r="F60" s="130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30"/>
      <c r="S60" s="130"/>
      <c r="T60" s="125">
        <f aca="true" t="shared" si="6" ref="T60:Y60">SUM(T61:T62)</f>
        <v>54.72</v>
      </c>
      <c r="U60" s="125">
        <f t="shared" si="6"/>
        <v>54.72</v>
      </c>
      <c r="V60" s="125">
        <f t="shared" si="6"/>
        <v>53.91</v>
      </c>
      <c r="W60" s="125">
        <f t="shared" si="6"/>
        <v>56.6055</v>
      </c>
      <c r="X60" s="125">
        <f t="shared" si="6"/>
        <v>59.435775</v>
      </c>
      <c r="Y60" s="125">
        <f t="shared" si="6"/>
        <v>62.40756375</v>
      </c>
      <c r="Z60" s="180"/>
    </row>
    <row r="61" spans="1:26" ht="156.75">
      <c r="A61" s="67" t="s">
        <v>349</v>
      </c>
      <c r="B61" s="108" t="s">
        <v>217</v>
      </c>
      <c r="C61" s="64"/>
      <c r="D61" s="154" t="s">
        <v>204</v>
      </c>
      <c r="E61" s="130"/>
      <c r="F61" s="130"/>
      <c r="G61" s="185" t="s">
        <v>41</v>
      </c>
      <c r="H61" s="162" t="s">
        <v>205</v>
      </c>
      <c r="I61" s="186" t="s">
        <v>76</v>
      </c>
      <c r="J61" s="155"/>
      <c r="K61" s="187" t="s">
        <v>44</v>
      </c>
      <c r="L61" s="186" t="s">
        <v>45</v>
      </c>
      <c r="M61" s="186" t="s">
        <v>43</v>
      </c>
      <c r="N61" s="155"/>
      <c r="O61" s="155" t="s">
        <v>446</v>
      </c>
      <c r="P61" s="155"/>
      <c r="Q61" s="160" t="s">
        <v>390</v>
      </c>
      <c r="R61" s="130"/>
      <c r="S61" s="130"/>
      <c r="T61" s="125">
        <v>54.72</v>
      </c>
      <c r="U61" s="125">
        <v>54.72</v>
      </c>
      <c r="V61" s="125">
        <v>53.91</v>
      </c>
      <c r="W61" s="125">
        <f>V61*1.05</f>
        <v>56.6055</v>
      </c>
      <c r="X61" s="125">
        <f>W61*1.05</f>
        <v>59.435775</v>
      </c>
      <c r="Y61" s="125">
        <f>X61*1.05</f>
        <v>62.40756375</v>
      </c>
      <c r="Z61" s="180"/>
    </row>
    <row r="62" spans="1:26" ht="14.25">
      <c r="A62" s="67" t="s">
        <v>350</v>
      </c>
      <c r="B62" s="108" t="s">
        <v>218</v>
      </c>
      <c r="C62" s="64"/>
      <c r="D62" s="154"/>
      <c r="E62" s="130"/>
      <c r="F62" s="130"/>
      <c r="G62" s="185"/>
      <c r="H62" s="162"/>
      <c r="I62" s="186"/>
      <c r="J62" s="155"/>
      <c r="K62" s="187"/>
      <c r="L62" s="186"/>
      <c r="M62" s="186"/>
      <c r="N62" s="155"/>
      <c r="O62" s="155"/>
      <c r="P62" s="155"/>
      <c r="Q62" s="160"/>
      <c r="R62" s="130"/>
      <c r="S62" s="130"/>
      <c r="T62" s="125"/>
      <c r="U62" s="125"/>
      <c r="V62" s="125"/>
      <c r="W62" s="125"/>
      <c r="X62" s="125"/>
      <c r="Y62" s="125"/>
      <c r="Z62" s="180"/>
    </row>
    <row r="63" spans="1:26" ht="171">
      <c r="A63" s="4" t="s">
        <v>206</v>
      </c>
      <c r="B63" s="108" t="s">
        <v>410</v>
      </c>
      <c r="C63" s="64" t="s">
        <v>207</v>
      </c>
      <c r="D63" s="154"/>
      <c r="E63" s="130"/>
      <c r="F63" s="130"/>
      <c r="G63" s="155"/>
      <c r="H63" s="155"/>
      <c r="I63" s="155"/>
      <c r="J63" s="155"/>
      <c r="K63" s="155"/>
      <c r="L63" s="155"/>
      <c r="M63" s="155"/>
      <c r="N63" s="130"/>
      <c r="O63" s="130"/>
      <c r="P63" s="130"/>
      <c r="Q63" s="130"/>
      <c r="R63" s="130"/>
      <c r="S63" s="130"/>
      <c r="T63" s="125"/>
      <c r="U63" s="125">
        <f>SUM(U65)</f>
        <v>0</v>
      </c>
      <c r="V63" s="125"/>
      <c r="W63" s="125"/>
      <c r="X63" s="125"/>
      <c r="Y63" s="125"/>
      <c r="Z63" s="180"/>
    </row>
    <row r="64" spans="1:26" ht="156.75">
      <c r="A64" s="4" t="s">
        <v>398</v>
      </c>
      <c r="B64" s="108" t="s">
        <v>411</v>
      </c>
      <c r="C64" s="68" t="s">
        <v>400</v>
      </c>
      <c r="D64" s="167" t="s">
        <v>111</v>
      </c>
      <c r="E64" s="168"/>
      <c r="F64" s="168"/>
      <c r="G64" s="190" t="s">
        <v>41</v>
      </c>
      <c r="H64" s="170" t="s">
        <v>205</v>
      </c>
      <c r="I64" s="191" t="s">
        <v>76</v>
      </c>
      <c r="J64" s="130"/>
      <c r="K64" s="192" t="s">
        <v>44</v>
      </c>
      <c r="L64" s="191" t="s">
        <v>45</v>
      </c>
      <c r="M64" s="191" t="s">
        <v>43</v>
      </c>
      <c r="N64" s="130"/>
      <c r="O64" s="155" t="s">
        <v>446</v>
      </c>
      <c r="P64" s="130"/>
      <c r="Q64" s="160" t="s">
        <v>255</v>
      </c>
      <c r="R64" s="130"/>
      <c r="S64" s="130"/>
      <c r="T64" s="125"/>
      <c r="U64" s="125"/>
      <c r="V64" s="125"/>
      <c r="W64" s="125"/>
      <c r="X64" s="125"/>
      <c r="Y64" s="125"/>
      <c r="Z64" s="180"/>
    </row>
    <row r="65" spans="1:26" ht="156.75">
      <c r="A65" s="8" t="s">
        <v>399</v>
      </c>
      <c r="B65" s="110" t="s">
        <v>268</v>
      </c>
      <c r="C65" s="69" t="s">
        <v>269</v>
      </c>
      <c r="D65" s="193" t="s">
        <v>270</v>
      </c>
      <c r="E65" s="130"/>
      <c r="F65" s="130"/>
      <c r="G65" s="185" t="s">
        <v>41</v>
      </c>
      <c r="H65" s="162" t="s">
        <v>205</v>
      </c>
      <c r="I65" s="186" t="s">
        <v>76</v>
      </c>
      <c r="J65" s="155"/>
      <c r="K65" s="187" t="s">
        <v>44</v>
      </c>
      <c r="L65" s="186" t="s">
        <v>45</v>
      </c>
      <c r="M65" s="186" t="s">
        <v>43</v>
      </c>
      <c r="N65" s="130"/>
      <c r="O65" s="155" t="s">
        <v>267</v>
      </c>
      <c r="P65" s="155"/>
      <c r="Q65" s="160" t="s">
        <v>390</v>
      </c>
      <c r="R65" s="130"/>
      <c r="S65" s="130"/>
      <c r="T65" s="125"/>
      <c r="U65" s="125"/>
      <c r="V65" s="125"/>
      <c r="W65" s="125"/>
      <c r="X65" s="125"/>
      <c r="Y65" s="125"/>
      <c r="Z65" s="180"/>
    </row>
    <row r="66" spans="1:26" ht="28.5">
      <c r="A66" s="66"/>
      <c r="B66" s="107" t="s">
        <v>208</v>
      </c>
      <c r="C66" s="65"/>
      <c r="D66" s="154"/>
      <c r="E66" s="130"/>
      <c r="F66" s="130"/>
      <c r="G66" s="155"/>
      <c r="H66" s="155"/>
      <c r="I66" s="155"/>
      <c r="J66" s="155"/>
      <c r="K66" s="155"/>
      <c r="L66" s="155"/>
      <c r="M66" s="155"/>
      <c r="N66" s="130"/>
      <c r="O66" s="130"/>
      <c r="P66" s="130" t="s">
        <v>209</v>
      </c>
      <c r="Q66" s="175"/>
      <c r="R66" s="130"/>
      <c r="S66" s="130"/>
      <c r="T66" s="129">
        <f aca="true" t="shared" si="7" ref="T66:Y66">SUM(T8,T55,T60,T63)</f>
        <v>2390.739</v>
      </c>
      <c r="U66" s="129">
        <f t="shared" si="7"/>
        <v>2033.24638</v>
      </c>
      <c r="V66" s="129">
        <f t="shared" si="7"/>
        <v>2796.6539999999995</v>
      </c>
      <c r="W66" s="129">
        <f t="shared" si="7"/>
        <v>2798.4117</v>
      </c>
      <c r="X66" s="129">
        <f t="shared" si="7"/>
        <v>2938.3322850000004</v>
      </c>
      <c r="Y66" s="129">
        <f t="shared" si="7"/>
        <v>3085.2488992500002</v>
      </c>
      <c r="Z66" s="180"/>
    </row>
    <row r="67" spans="1:26" ht="15">
      <c r="A67" s="17"/>
      <c r="B67" s="111"/>
      <c r="C67" s="7"/>
      <c r="D67" s="154"/>
      <c r="E67" s="130"/>
      <c r="F67" s="130"/>
      <c r="G67" s="194"/>
      <c r="H67" s="195"/>
      <c r="I67" s="195"/>
      <c r="J67" s="195"/>
      <c r="K67" s="195"/>
      <c r="L67" s="195"/>
      <c r="M67" s="195"/>
      <c r="N67" s="130"/>
      <c r="O67" s="130"/>
      <c r="P67" s="130"/>
      <c r="Q67" s="130"/>
      <c r="R67" s="130"/>
      <c r="S67" s="130"/>
      <c r="T67" s="130"/>
      <c r="U67" s="130"/>
      <c r="V67" s="130"/>
      <c r="W67" s="131"/>
      <c r="X67" s="131"/>
      <c r="Y67" s="131"/>
      <c r="Z67" s="104"/>
    </row>
    <row r="68" spans="1:26" ht="15">
      <c r="A68" s="9"/>
      <c r="B68" s="114"/>
      <c r="C68" s="9"/>
      <c r="D68" s="196"/>
      <c r="E68" s="112"/>
      <c r="F68" s="112"/>
      <c r="G68" s="115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97"/>
    </row>
    <row r="69" spans="1:26" s="11" customFormat="1" ht="14.25">
      <c r="A69" s="9"/>
      <c r="B69" s="115"/>
      <c r="C69" s="9"/>
      <c r="D69" s="196"/>
      <c r="E69" s="112"/>
      <c r="F69" s="112"/>
      <c r="G69" s="130"/>
      <c r="H69" s="130"/>
      <c r="I69" s="130"/>
      <c r="J69" s="130"/>
      <c r="K69" s="130"/>
      <c r="L69" s="130"/>
      <c r="M69" s="130"/>
      <c r="N69" s="112"/>
      <c r="O69" s="112"/>
      <c r="P69" s="112"/>
      <c r="Q69" s="112"/>
      <c r="R69" s="112"/>
      <c r="S69" s="112"/>
      <c r="T69" s="104"/>
      <c r="U69" s="112"/>
      <c r="V69" s="112"/>
      <c r="W69" s="112"/>
      <c r="X69" s="112"/>
      <c r="Y69" s="112"/>
      <c r="Z69" s="197"/>
    </row>
    <row r="70" spans="1:26" s="11" customFormat="1" ht="15">
      <c r="A70" s="9"/>
      <c r="B70" s="114"/>
      <c r="C70" s="9"/>
      <c r="D70" s="196"/>
      <c r="E70" s="112"/>
      <c r="F70" s="112"/>
      <c r="G70" s="115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97"/>
    </row>
    <row r="71" spans="1:27" ht="71.25">
      <c r="A71" s="9"/>
      <c r="B71" s="115" t="s">
        <v>406</v>
      </c>
      <c r="C71" s="9"/>
      <c r="D71" s="198">
        <v>1003</v>
      </c>
      <c r="E71" s="112"/>
      <c r="F71" s="112"/>
      <c r="G71" s="115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32"/>
      <c r="U71" s="132"/>
      <c r="V71" s="132"/>
      <c r="W71" s="132"/>
      <c r="X71" s="132"/>
      <c r="Y71" s="132"/>
      <c r="Z71" s="132"/>
      <c r="AA71" s="56"/>
    </row>
    <row r="72" spans="1:27" ht="15">
      <c r="A72" s="9"/>
      <c r="B72" s="113" t="s">
        <v>280</v>
      </c>
      <c r="C72" s="9"/>
      <c r="D72" s="112"/>
      <c r="E72" s="112"/>
      <c r="F72" s="112"/>
      <c r="G72" s="115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33">
        <f aca="true" t="shared" si="8" ref="T72:Y72">T66+T67+T68+T69+T70+T71</f>
        <v>2390.739</v>
      </c>
      <c r="U72" s="133">
        <f t="shared" si="8"/>
        <v>2033.24638</v>
      </c>
      <c r="V72" s="133">
        <f t="shared" si="8"/>
        <v>2796.6539999999995</v>
      </c>
      <c r="W72" s="133">
        <f t="shared" si="8"/>
        <v>2798.4117</v>
      </c>
      <c r="X72" s="133">
        <f t="shared" si="8"/>
        <v>2938.3322850000004</v>
      </c>
      <c r="Y72" s="133">
        <f t="shared" si="8"/>
        <v>3085.2488992500002</v>
      </c>
      <c r="Z72" s="133"/>
      <c r="AA72" s="58"/>
    </row>
    <row r="74" spans="1:26" ht="15">
      <c r="A74" s="11"/>
      <c r="B74" s="95"/>
      <c r="C74" s="95"/>
      <c r="D74" s="95"/>
      <c r="E74" s="95"/>
      <c r="F74" s="95"/>
      <c r="G74" s="96"/>
      <c r="H74" s="95"/>
      <c r="I74" s="95"/>
      <c r="J74" s="95"/>
      <c r="K74" s="95"/>
      <c r="L74" s="95"/>
      <c r="M74" s="95"/>
      <c r="N74" s="95"/>
      <c r="O74" s="95"/>
      <c r="P74" s="95"/>
      <c r="Q74" s="97" t="s">
        <v>210</v>
      </c>
      <c r="R74" s="97"/>
      <c r="S74" s="97"/>
      <c r="T74" s="97"/>
      <c r="U74" s="97"/>
      <c r="V74" s="95"/>
      <c r="W74" s="95"/>
      <c r="X74" s="95" t="s">
        <v>209</v>
      </c>
      <c r="Y74" s="95"/>
      <c r="Z74" s="95"/>
    </row>
    <row r="75" spans="1:26" ht="14.25" customHeight="1">
      <c r="A75" s="11"/>
      <c r="B75" s="279" t="s">
        <v>251</v>
      </c>
      <c r="C75" s="279"/>
      <c r="D75" s="279"/>
      <c r="E75" s="95"/>
      <c r="F75" s="95"/>
      <c r="G75" s="96"/>
      <c r="H75" s="95" t="s">
        <v>302</v>
      </c>
      <c r="I75" s="95"/>
      <c r="J75" s="95"/>
      <c r="K75" s="95"/>
      <c r="L75" s="95"/>
      <c r="M75" s="95"/>
      <c r="N75" s="95"/>
      <c r="O75" s="95"/>
      <c r="P75" s="95"/>
      <c r="Q75" s="97" t="s">
        <v>212</v>
      </c>
      <c r="R75" s="97"/>
      <c r="S75" s="97"/>
      <c r="T75" s="97"/>
      <c r="U75" s="97"/>
      <c r="V75" s="95"/>
      <c r="W75" s="95"/>
      <c r="X75" s="98"/>
      <c r="Y75" s="289" t="s">
        <v>290</v>
      </c>
      <c r="Z75" s="289"/>
    </row>
    <row r="76" spans="7:13" ht="12.75">
      <c r="G76" s="32"/>
      <c r="H76" s="11"/>
      <c r="I76" s="11"/>
      <c r="J76" s="11"/>
      <c r="K76" s="11"/>
      <c r="L76" s="11"/>
      <c r="M76" s="11"/>
    </row>
    <row r="77" spans="7:13" ht="12.75">
      <c r="G77" s="32"/>
      <c r="I77" s="11"/>
      <c r="J77" s="11"/>
      <c r="K77" s="11"/>
      <c r="L77" s="11"/>
      <c r="M77" s="11"/>
    </row>
  </sheetData>
  <sheetProtection/>
  <mergeCells count="26">
    <mergeCell ref="A9:A11"/>
    <mergeCell ref="B9:B11"/>
    <mergeCell ref="Y75:Z75"/>
    <mergeCell ref="A2:Y2"/>
    <mergeCell ref="A3:C5"/>
    <mergeCell ref="D3:D5"/>
    <mergeCell ref="E3:Q3"/>
    <mergeCell ref="E4:E5"/>
    <mergeCell ref="W4:W5"/>
    <mergeCell ref="J4:M4"/>
    <mergeCell ref="Z3:Z5"/>
    <mergeCell ref="X4:Y4"/>
    <mergeCell ref="F4:I4"/>
    <mergeCell ref="V4:V5"/>
    <mergeCell ref="N4:Q4"/>
    <mergeCell ref="R3:Y3"/>
    <mergeCell ref="A23:A24"/>
    <mergeCell ref="B23:B24"/>
    <mergeCell ref="C23:C24"/>
    <mergeCell ref="B75:D75"/>
    <mergeCell ref="R4:R5"/>
    <mergeCell ref="S4:U4"/>
    <mergeCell ref="C9:C11"/>
    <mergeCell ref="A21:A22"/>
    <mergeCell ref="B21:B22"/>
    <mergeCell ref="C21:C22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2"/>
  <sheetViews>
    <sheetView zoomScale="70" zoomScaleNormal="70" zoomScaleSheetLayoutView="40" zoomScalePageLayoutView="0" workbookViewId="0" topLeftCell="A1">
      <pane xSplit="6" ySplit="6" topLeftCell="H7" activePane="bottomRight" state="frozen"/>
      <selection pane="topLeft" activeCell="A60" sqref="A60:Z76"/>
      <selection pane="topRight" activeCell="A60" sqref="A60:Z76"/>
      <selection pane="bottomLeft" activeCell="A60" sqref="A60:Z76"/>
      <selection pane="bottomRight" activeCell="A60" sqref="A60:Z76"/>
    </sheetView>
  </sheetViews>
  <sheetFormatPr defaultColWidth="9.00390625" defaultRowHeight="12.75"/>
  <cols>
    <col min="1" max="1" width="7.00390625" style="77" customWidth="1"/>
    <col min="2" max="2" width="35.75390625" style="77" customWidth="1"/>
    <col min="3" max="3" width="8.875" style="77" customWidth="1"/>
    <col min="4" max="4" width="9.125" style="77" customWidth="1"/>
    <col min="5" max="5" width="0.12890625" style="15" hidden="1" customWidth="1"/>
    <col min="6" max="6" width="1.00390625" style="15" hidden="1" customWidth="1"/>
    <col min="7" max="7" width="21.125" style="33" customWidth="1"/>
    <col min="8" max="8" width="11.00390625" style="15" customWidth="1"/>
    <col min="9" max="9" width="12.25390625" style="15" customWidth="1"/>
    <col min="10" max="10" width="1.37890625" style="15" hidden="1" customWidth="1"/>
    <col min="11" max="11" width="17.00390625" style="15" customWidth="1"/>
    <col min="12" max="12" width="12.00390625" style="15" customWidth="1"/>
    <col min="13" max="13" width="11.875" style="15" customWidth="1"/>
    <col min="14" max="14" width="0.2421875" style="15" hidden="1" customWidth="1"/>
    <col min="15" max="15" width="19.00390625" style="15" customWidth="1"/>
    <col min="16" max="16" width="12.00390625" style="15" customWidth="1"/>
    <col min="17" max="17" width="12.375" style="15" customWidth="1"/>
    <col min="18" max="18" width="9.125" style="15" hidden="1" customWidth="1"/>
    <col min="19" max="19" width="1.00390625" style="15" hidden="1" customWidth="1"/>
    <col min="20" max="20" width="13.75390625" style="15" customWidth="1"/>
    <col min="21" max="21" width="12.875" style="15" customWidth="1"/>
    <col min="22" max="22" width="11.75390625" style="15" customWidth="1"/>
    <col min="23" max="23" width="13.75390625" style="15" customWidth="1"/>
    <col min="24" max="24" width="15.00390625" style="15" customWidth="1"/>
    <col min="25" max="25" width="14.125" style="15" customWidth="1"/>
    <col min="26" max="26" width="8.25390625" style="0" customWidth="1"/>
  </cols>
  <sheetData>
    <row r="1" spans="1:25" ht="19.5" customHeight="1">
      <c r="A1" s="71"/>
      <c r="B1" s="71"/>
      <c r="C1" s="71"/>
      <c r="D1" s="72"/>
      <c r="E1" s="1"/>
      <c r="F1" s="1"/>
      <c r="G1" s="3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60" t="s">
        <v>209</v>
      </c>
      <c r="Y1" s="260"/>
    </row>
    <row r="2" spans="1:25" ht="12.75" customHeight="1">
      <c r="A2" s="261" t="s">
        <v>335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</row>
    <row r="3" spans="1:26" ht="31.5" customHeight="1">
      <c r="A3" s="241" t="s">
        <v>0</v>
      </c>
      <c r="B3" s="241"/>
      <c r="C3" s="241"/>
      <c r="D3" s="252" t="s">
        <v>1</v>
      </c>
      <c r="E3" s="241" t="s">
        <v>2</v>
      </c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 t="s">
        <v>3</v>
      </c>
      <c r="S3" s="241"/>
      <c r="T3" s="241"/>
      <c r="U3" s="241"/>
      <c r="V3" s="241"/>
      <c r="W3" s="241"/>
      <c r="X3" s="241"/>
      <c r="Y3" s="241"/>
      <c r="Z3" s="241" t="s">
        <v>392</v>
      </c>
    </row>
    <row r="4" spans="1:26" ht="44.25" customHeight="1">
      <c r="A4" s="241"/>
      <c r="B4" s="241"/>
      <c r="C4" s="241"/>
      <c r="D4" s="252"/>
      <c r="E4" s="241"/>
      <c r="F4" s="241" t="s">
        <v>4</v>
      </c>
      <c r="G4" s="241"/>
      <c r="H4" s="241"/>
      <c r="I4" s="241"/>
      <c r="J4" s="263" t="s">
        <v>5</v>
      </c>
      <c r="K4" s="264"/>
      <c r="L4" s="264"/>
      <c r="M4" s="265"/>
      <c r="N4" s="241" t="s">
        <v>6</v>
      </c>
      <c r="O4" s="241"/>
      <c r="P4" s="241"/>
      <c r="Q4" s="241"/>
      <c r="R4" s="241"/>
      <c r="S4" s="62" t="s">
        <v>7</v>
      </c>
      <c r="T4" s="263" t="s">
        <v>331</v>
      </c>
      <c r="U4" s="265"/>
      <c r="V4" s="241" t="s">
        <v>326</v>
      </c>
      <c r="W4" s="241" t="s">
        <v>327</v>
      </c>
      <c r="X4" s="241" t="s">
        <v>8</v>
      </c>
      <c r="Y4" s="241"/>
      <c r="Z4" s="241"/>
    </row>
    <row r="5" spans="1:26" ht="98.25" customHeight="1">
      <c r="A5" s="241"/>
      <c r="B5" s="241"/>
      <c r="C5" s="241"/>
      <c r="D5" s="252"/>
      <c r="E5" s="241"/>
      <c r="F5" s="62"/>
      <c r="G5" s="62" t="s">
        <v>9</v>
      </c>
      <c r="H5" s="62" t="s">
        <v>10</v>
      </c>
      <c r="I5" s="62" t="s">
        <v>11</v>
      </c>
      <c r="J5" s="62"/>
      <c r="K5" s="62" t="s">
        <v>9</v>
      </c>
      <c r="L5" s="62" t="s">
        <v>10</v>
      </c>
      <c r="M5" s="62" t="s">
        <v>11</v>
      </c>
      <c r="N5" s="62"/>
      <c r="O5" s="62" t="s">
        <v>9</v>
      </c>
      <c r="P5" s="62" t="s">
        <v>10</v>
      </c>
      <c r="Q5" s="62" t="s">
        <v>11</v>
      </c>
      <c r="R5" s="241"/>
      <c r="S5" s="62"/>
      <c r="T5" s="62" t="s">
        <v>333</v>
      </c>
      <c r="U5" s="62" t="s">
        <v>325</v>
      </c>
      <c r="V5" s="241"/>
      <c r="W5" s="241"/>
      <c r="X5" s="62" t="s">
        <v>328</v>
      </c>
      <c r="Y5" s="62" t="s">
        <v>330</v>
      </c>
      <c r="Z5" s="241"/>
    </row>
    <row r="6" spans="1:26" ht="12.75">
      <c r="A6" s="62" t="s">
        <v>12</v>
      </c>
      <c r="B6" s="62" t="s">
        <v>13</v>
      </c>
      <c r="C6" s="62" t="s">
        <v>14</v>
      </c>
      <c r="D6" s="75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" t="s">
        <v>22</v>
      </c>
      <c r="P6" s="2" t="s">
        <v>23</v>
      </c>
      <c r="Q6" s="2" t="s">
        <v>24</v>
      </c>
      <c r="R6" s="2"/>
      <c r="S6" s="2"/>
      <c r="T6" s="2"/>
      <c r="U6" s="2"/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30">
      <c r="A7" s="74" t="s">
        <v>32</v>
      </c>
      <c r="B7" s="143" t="s">
        <v>33</v>
      </c>
      <c r="C7" s="78" t="s">
        <v>34</v>
      </c>
      <c r="D7" s="151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233">
        <f aca="true" t="shared" si="0" ref="T7:Y7">SUM(T8,T55,T60,T63)</f>
        <v>5298.4310000000005</v>
      </c>
      <c r="U7" s="233">
        <f t="shared" si="0"/>
        <v>5072.549869999999</v>
      </c>
      <c r="V7" s="233">
        <f t="shared" si="0"/>
        <v>5035.535999999999</v>
      </c>
      <c r="W7" s="233">
        <f t="shared" si="0"/>
        <v>4605.2</v>
      </c>
      <c r="X7" s="233">
        <f t="shared" si="0"/>
        <v>4835.46</v>
      </c>
      <c r="Y7" s="233">
        <f t="shared" si="0"/>
        <v>5077.233000000001</v>
      </c>
      <c r="Z7" s="239"/>
    </row>
    <row r="8" spans="1:26" ht="105">
      <c r="A8" s="74" t="s">
        <v>35</v>
      </c>
      <c r="B8" s="111" t="s">
        <v>36</v>
      </c>
      <c r="C8" s="79" t="s">
        <v>37</v>
      </c>
      <c r="D8" s="154"/>
      <c r="E8" s="130"/>
      <c r="F8" s="130"/>
      <c r="G8" s="155"/>
      <c r="H8" s="155"/>
      <c r="I8" s="155"/>
      <c r="J8" s="155"/>
      <c r="K8" s="155"/>
      <c r="L8" s="155"/>
      <c r="M8" s="155"/>
      <c r="N8" s="130"/>
      <c r="O8" s="130"/>
      <c r="P8" s="130"/>
      <c r="Q8" s="130"/>
      <c r="R8" s="130"/>
      <c r="S8" s="130"/>
      <c r="T8" s="233">
        <f aca="true" t="shared" si="1" ref="T8:Y8">SUM(T9:T54)</f>
        <v>4840.981000000001</v>
      </c>
      <c r="U8" s="233">
        <f t="shared" si="1"/>
        <v>4615.099869999999</v>
      </c>
      <c r="V8" s="233">
        <f t="shared" si="1"/>
        <v>4645.776</v>
      </c>
      <c r="W8" s="233">
        <f t="shared" si="1"/>
        <v>4489.8</v>
      </c>
      <c r="X8" s="233">
        <f t="shared" si="1"/>
        <v>4714.29</v>
      </c>
      <c r="Y8" s="233">
        <f t="shared" si="1"/>
        <v>4950.004500000001</v>
      </c>
      <c r="Z8" s="239"/>
    </row>
    <row r="9" spans="1:26" ht="128.25">
      <c r="A9" s="254" t="s">
        <v>38</v>
      </c>
      <c r="B9" s="271" t="s">
        <v>39</v>
      </c>
      <c r="C9" s="256" t="s">
        <v>40</v>
      </c>
      <c r="D9" s="154" t="s">
        <v>220</v>
      </c>
      <c r="E9" s="130"/>
      <c r="F9" s="130"/>
      <c r="G9" s="181" t="s">
        <v>41</v>
      </c>
      <c r="H9" s="157" t="s">
        <v>42</v>
      </c>
      <c r="I9" s="182" t="s">
        <v>253</v>
      </c>
      <c r="J9" s="155"/>
      <c r="K9" s="183" t="s">
        <v>44</v>
      </c>
      <c r="L9" s="182" t="s">
        <v>45</v>
      </c>
      <c r="M9" s="182" t="s">
        <v>43</v>
      </c>
      <c r="N9" s="155"/>
      <c r="O9" s="155" t="s">
        <v>391</v>
      </c>
      <c r="P9" s="184" t="s">
        <v>373</v>
      </c>
      <c r="Q9" s="160" t="s">
        <v>389</v>
      </c>
      <c r="R9" s="130"/>
      <c r="S9" s="130"/>
      <c r="T9" s="125">
        <v>761.866</v>
      </c>
      <c r="U9" s="125">
        <v>702.89825</v>
      </c>
      <c r="V9" s="233">
        <v>925.976</v>
      </c>
      <c r="W9" s="233">
        <v>926</v>
      </c>
      <c r="X9" s="233">
        <f>W9*1.05</f>
        <v>972.3000000000001</v>
      </c>
      <c r="Y9" s="233">
        <f>X9*1.05</f>
        <v>1020.9150000000001</v>
      </c>
      <c r="Z9" s="239"/>
    </row>
    <row r="10" spans="1:26" ht="128.25">
      <c r="A10" s="275"/>
      <c r="B10" s="272"/>
      <c r="C10" s="274"/>
      <c r="D10" s="154" t="s">
        <v>318</v>
      </c>
      <c r="E10" s="130"/>
      <c r="F10" s="130"/>
      <c r="G10" s="181" t="s">
        <v>41</v>
      </c>
      <c r="H10" s="157" t="s">
        <v>42</v>
      </c>
      <c r="I10" s="182" t="s">
        <v>253</v>
      </c>
      <c r="J10" s="155"/>
      <c r="K10" s="183" t="s">
        <v>44</v>
      </c>
      <c r="L10" s="182" t="s">
        <v>45</v>
      </c>
      <c r="M10" s="182" t="s">
        <v>43</v>
      </c>
      <c r="N10" s="155"/>
      <c r="O10" s="155" t="s">
        <v>391</v>
      </c>
      <c r="P10" s="184" t="s">
        <v>373</v>
      </c>
      <c r="Q10" s="160" t="s">
        <v>389</v>
      </c>
      <c r="R10" s="130"/>
      <c r="S10" s="130"/>
      <c r="T10" s="125"/>
      <c r="U10" s="125"/>
      <c r="V10" s="125">
        <v>15</v>
      </c>
      <c r="W10" s="125">
        <v>15</v>
      </c>
      <c r="X10" s="233">
        <f>W10*1.05</f>
        <v>15.75</v>
      </c>
      <c r="Y10" s="233">
        <f>X10*1.05</f>
        <v>16.5375</v>
      </c>
      <c r="Z10" s="239"/>
    </row>
    <row r="11" spans="1:26" ht="135" customHeight="1">
      <c r="A11" s="255"/>
      <c r="B11" s="273"/>
      <c r="C11" s="257"/>
      <c r="D11" s="154" t="s">
        <v>281</v>
      </c>
      <c r="E11" s="130"/>
      <c r="F11" s="130"/>
      <c r="G11" s="181" t="s">
        <v>41</v>
      </c>
      <c r="H11" s="157" t="s">
        <v>42</v>
      </c>
      <c r="I11" s="182" t="s">
        <v>253</v>
      </c>
      <c r="J11" s="155"/>
      <c r="K11" s="183" t="s">
        <v>44</v>
      </c>
      <c r="L11" s="182" t="s">
        <v>45</v>
      </c>
      <c r="M11" s="182" t="s">
        <v>43</v>
      </c>
      <c r="N11" s="155"/>
      <c r="O11" s="155" t="s">
        <v>391</v>
      </c>
      <c r="P11" s="184" t="s">
        <v>373</v>
      </c>
      <c r="Q11" s="160" t="s">
        <v>389</v>
      </c>
      <c r="R11" s="130"/>
      <c r="S11" s="130"/>
      <c r="T11" s="125">
        <v>15</v>
      </c>
      <c r="U11" s="125">
        <v>0</v>
      </c>
      <c r="V11" s="125"/>
      <c r="W11" s="125"/>
      <c r="X11" s="233"/>
      <c r="Y11" s="233"/>
      <c r="Z11" s="239"/>
    </row>
    <row r="12" spans="1:26" ht="30" hidden="1">
      <c r="A12" s="74" t="s">
        <v>46</v>
      </c>
      <c r="B12" s="111" t="s">
        <v>47</v>
      </c>
      <c r="C12" s="79" t="s">
        <v>48</v>
      </c>
      <c r="D12" s="154"/>
      <c r="E12" s="130"/>
      <c r="F12" s="130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30"/>
      <c r="S12" s="130"/>
      <c r="T12" s="233"/>
      <c r="U12" s="233"/>
      <c r="V12" s="233"/>
      <c r="W12" s="233"/>
      <c r="X12" s="233"/>
      <c r="Y12" s="233"/>
      <c r="Z12" s="239"/>
    </row>
    <row r="13" spans="1:26" ht="285" hidden="1">
      <c r="A13" s="74" t="s">
        <v>49</v>
      </c>
      <c r="B13" s="111" t="s">
        <v>393</v>
      </c>
      <c r="C13" s="79" t="s">
        <v>50</v>
      </c>
      <c r="D13" s="154"/>
      <c r="E13" s="130"/>
      <c r="F13" s="130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30"/>
      <c r="S13" s="130"/>
      <c r="T13" s="233"/>
      <c r="U13" s="233"/>
      <c r="V13" s="233"/>
      <c r="W13" s="233"/>
      <c r="X13" s="233"/>
      <c r="Y13" s="233"/>
      <c r="Z13" s="239"/>
    </row>
    <row r="14" spans="1:26" ht="257.25" customHeight="1">
      <c r="A14" s="74" t="s">
        <v>51</v>
      </c>
      <c r="B14" s="111" t="s">
        <v>394</v>
      </c>
      <c r="C14" s="79" t="s">
        <v>52</v>
      </c>
      <c r="D14" s="154" t="s">
        <v>226</v>
      </c>
      <c r="E14" s="155"/>
      <c r="F14" s="155"/>
      <c r="G14" s="185" t="s">
        <v>41</v>
      </c>
      <c r="H14" s="162" t="s">
        <v>284</v>
      </c>
      <c r="I14" s="186" t="s">
        <v>253</v>
      </c>
      <c r="J14" s="155"/>
      <c r="K14" s="187" t="s">
        <v>44</v>
      </c>
      <c r="L14" s="186" t="s">
        <v>283</v>
      </c>
      <c r="M14" s="186" t="s">
        <v>43</v>
      </c>
      <c r="N14" s="155"/>
      <c r="O14" s="155" t="s">
        <v>391</v>
      </c>
      <c r="P14" s="155" t="s">
        <v>384</v>
      </c>
      <c r="Q14" s="160" t="s">
        <v>389</v>
      </c>
      <c r="R14" s="130"/>
      <c r="S14" s="130"/>
      <c r="T14" s="233">
        <v>93.18</v>
      </c>
      <c r="U14" s="233">
        <v>93.18</v>
      </c>
      <c r="V14" s="233">
        <v>26.3</v>
      </c>
      <c r="W14" s="233">
        <v>0</v>
      </c>
      <c r="X14" s="233"/>
      <c r="Y14" s="233"/>
      <c r="Z14" s="239"/>
    </row>
    <row r="15" spans="1:26" ht="180" hidden="1">
      <c r="A15" s="74" t="s">
        <v>53</v>
      </c>
      <c r="B15" s="111" t="s">
        <v>54</v>
      </c>
      <c r="C15" s="79" t="s">
        <v>55</v>
      </c>
      <c r="D15" s="154"/>
      <c r="E15" s="130"/>
      <c r="F15" s="130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30"/>
      <c r="S15" s="130"/>
      <c r="T15" s="233"/>
      <c r="U15" s="233"/>
      <c r="V15" s="233"/>
      <c r="W15" s="233"/>
      <c r="X15" s="233"/>
      <c r="Y15" s="233"/>
      <c r="Z15" s="239"/>
    </row>
    <row r="16" spans="1:26" ht="135" hidden="1">
      <c r="A16" s="74" t="s">
        <v>56</v>
      </c>
      <c r="B16" s="111" t="s">
        <v>57</v>
      </c>
      <c r="C16" s="79" t="s">
        <v>58</v>
      </c>
      <c r="D16" s="154"/>
      <c r="E16" s="130"/>
      <c r="F16" s="130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30"/>
      <c r="S16" s="130"/>
      <c r="T16" s="233"/>
      <c r="U16" s="233"/>
      <c r="V16" s="233"/>
      <c r="W16" s="233"/>
      <c r="X16" s="233"/>
      <c r="Y16" s="233"/>
      <c r="Z16" s="239"/>
    </row>
    <row r="17" spans="1:26" ht="150" hidden="1">
      <c r="A17" s="74" t="s">
        <v>59</v>
      </c>
      <c r="B17" s="111" t="s">
        <v>60</v>
      </c>
      <c r="C17" s="79" t="s">
        <v>61</v>
      </c>
      <c r="D17" s="154"/>
      <c r="E17" s="130"/>
      <c r="F17" s="130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30"/>
      <c r="S17" s="130"/>
      <c r="T17" s="233"/>
      <c r="U17" s="233"/>
      <c r="V17" s="233"/>
      <c r="W17" s="233"/>
      <c r="X17" s="233"/>
      <c r="Y17" s="233"/>
      <c r="Z17" s="239"/>
    </row>
    <row r="18" spans="1:26" ht="60" hidden="1">
      <c r="A18" s="74" t="s">
        <v>62</v>
      </c>
      <c r="B18" s="111" t="s">
        <v>63</v>
      </c>
      <c r="C18" s="79" t="s">
        <v>64</v>
      </c>
      <c r="D18" s="154"/>
      <c r="E18" s="130"/>
      <c r="F18" s="130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30"/>
      <c r="S18" s="130"/>
      <c r="T18" s="233"/>
      <c r="U18" s="233"/>
      <c r="V18" s="233"/>
      <c r="W18" s="233"/>
      <c r="X18" s="233"/>
      <c r="Y18" s="233"/>
      <c r="Z18" s="239"/>
    </row>
    <row r="19" spans="1:26" ht="45" hidden="1">
      <c r="A19" s="74" t="s">
        <v>65</v>
      </c>
      <c r="B19" s="111" t="s">
        <v>66</v>
      </c>
      <c r="C19" s="79" t="s">
        <v>67</v>
      </c>
      <c r="D19" s="154"/>
      <c r="E19" s="130"/>
      <c r="F19" s="130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30"/>
      <c r="S19" s="130"/>
      <c r="T19" s="233"/>
      <c r="U19" s="233"/>
      <c r="V19" s="233"/>
      <c r="W19" s="233"/>
      <c r="X19" s="233"/>
      <c r="Y19" s="233"/>
      <c r="Z19" s="239"/>
    </row>
    <row r="20" spans="1:26" ht="60">
      <c r="A20" s="74" t="s">
        <v>68</v>
      </c>
      <c r="B20" s="111" t="s">
        <v>69</v>
      </c>
      <c r="C20" s="79" t="s">
        <v>70</v>
      </c>
      <c r="D20" s="154"/>
      <c r="E20" s="130"/>
      <c r="F20" s="130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30"/>
      <c r="S20" s="130"/>
      <c r="T20" s="233"/>
      <c r="U20" s="233"/>
      <c r="V20" s="233"/>
      <c r="W20" s="233"/>
      <c r="X20" s="233"/>
      <c r="Y20" s="233"/>
      <c r="Z20" s="239"/>
    </row>
    <row r="21" spans="1:26" ht="128.25">
      <c r="A21" s="254" t="s">
        <v>71</v>
      </c>
      <c r="B21" s="258" t="s">
        <v>72</v>
      </c>
      <c r="C21" s="256" t="s">
        <v>73</v>
      </c>
      <c r="D21" s="154" t="s">
        <v>74</v>
      </c>
      <c r="E21" s="130"/>
      <c r="F21" s="130"/>
      <c r="G21" s="185" t="s">
        <v>41</v>
      </c>
      <c r="H21" s="162" t="s">
        <v>75</v>
      </c>
      <c r="I21" s="186" t="s">
        <v>76</v>
      </c>
      <c r="J21" s="155"/>
      <c r="K21" s="187" t="s">
        <v>44</v>
      </c>
      <c r="L21" s="186" t="s">
        <v>77</v>
      </c>
      <c r="M21" s="186" t="s">
        <v>43</v>
      </c>
      <c r="N21" s="155"/>
      <c r="O21" s="155" t="s">
        <v>391</v>
      </c>
      <c r="P21" s="162" t="s">
        <v>371</v>
      </c>
      <c r="Q21" s="160" t="s">
        <v>255</v>
      </c>
      <c r="R21" s="130"/>
      <c r="S21" s="130"/>
      <c r="T21" s="233">
        <v>3.993</v>
      </c>
      <c r="U21" s="233">
        <v>0</v>
      </c>
      <c r="V21" s="233">
        <v>100</v>
      </c>
      <c r="W21" s="233">
        <v>100</v>
      </c>
      <c r="X21" s="233">
        <f>W21*1.05</f>
        <v>105</v>
      </c>
      <c r="Y21" s="233">
        <f>X21*1.05</f>
        <v>110.25</v>
      </c>
      <c r="Z21" s="239"/>
    </row>
    <row r="22" spans="1:26" ht="128.25">
      <c r="A22" s="255"/>
      <c r="B22" s="259"/>
      <c r="C22" s="257"/>
      <c r="D22" s="154" t="s">
        <v>278</v>
      </c>
      <c r="E22" s="130"/>
      <c r="F22" s="130"/>
      <c r="G22" s="185" t="s">
        <v>41</v>
      </c>
      <c r="H22" s="162" t="s">
        <v>75</v>
      </c>
      <c r="I22" s="186" t="s">
        <v>76</v>
      </c>
      <c r="J22" s="155"/>
      <c r="K22" s="187" t="s">
        <v>44</v>
      </c>
      <c r="L22" s="186" t="s">
        <v>279</v>
      </c>
      <c r="M22" s="186" t="s">
        <v>43</v>
      </c>
      <c r="N22" s="155"/>
      <c r="O22" s="155" t="s">
        <v>391</v>
      </c>
      <c r="P22" s="162" t="s">
        <v>370</v>
      </c>
      <c r="Q22" s="160" t="s">
        <v>389</v>
      </c>
      <c r="R22" s="130"/>
      <c r="S22" s="130"/>
      <c r="T22" s="233">
        <v>29.91</v>
      </c>
      <c r="U22" s="233">
        <v>29.793</v>
      </c>
      <c r="V22" s="233">
        <v>0</v>
      </c>
      <c r="W22" s="233"/>
      <c r="X22" s="233"/>
      <c r="Y22" s="233"/>
      <c r="Z22" s="239"/>
    </row>
    <row r="23" spans="1:26" ht="128.25">
      <c r="A23" s="254" t="s">
        <v>78</v>
      </c>
      <c r="B23" s="258" t="s">
        <v>407</v>
      </c>
      <c r="C23" s="256" t="s">
        <v>79</v>
      </c>
      <c r="D23" s="154" t="s">
        <v>314</v>
      </c>
      <c r="E23" s="130"/>
      <c r="F23" s="130"/>
      <c r="G23" s="185" t="s">
        <v>41</v>
      </c>
      <c r="H23" s="162" t="s">
        <v>80</v>
      </c>
      <c r="I23" s="186" t="s">
        <v>76</v>
      </c>
      <c r="J23" s="155"/>
      <c r="K23" s="187" t="s">
        <v>44</v>
      </c>
      <c r="L23" s="186" t="s">
        <v>81</v>
      </c>
      <c r="M23" s="186" t="s">
        <v>43</v>
      </c>
      <c r="N23" s="155"/>
      <c r="O23" s="155" t="s">
        <v>391</v>
      </c>
      <c r="P23" s="162" t="s">
        <v>372</v>
      </c>
      <c r="Q23" s="160" t="s">
        <v>389</v>
      </c>
      <c r="R23" s="189"/>
      <c r="S23" s="130"/>
      <c r="T23" s="233"/>
      <c r="U23" s="233"/>
      <c r="V23" s="233"/>
      <c r="W23" s="233"/>
      <c r="X23" s="233"/>
      <c r="Y23" s="233"/>
      <c r="Z23" s="239"/>
    </row>
    <row r="24" spans="1:26" ht="128.25">
      <c r="A24" s="255"/>
      <c r="B24" s="259"/>
      <c r="C24" s="257"/>
      <c r="D24" s="154" t="s">
        <v>359</v>
      </c>
      <c r="E24" s="130"/>
      <c r="F24" s="130"/>
      <c r="G24" s="185" t="s">
        <v>41</v>
      </c>
      <c r="H24" s="162" t="s">
        <v>80</v>
      </c>
      <c r="I24" s="186" t="s">
        <v>76</v>
      </c>
      <c r="J24" s="155"/>
      <c r="K24" s="187" t="s">
        <v>44</v>
      </c>
      <c r="L24" s="186" t="s">
        <v>81</v>
      </c>
      <c r="M24" s="186" t="s">
        <v>43</v>
      </c>
      <c r="N24" s="155"/>
      <c r="O24" s="155" t="s">
        <v>391</v>
      </c>
      <c r="P24" s="162" t="s">
        <v>372</v>
      </c>
      <c r="Q24" s="160" t="s">
        <v>389</v>
      </c>
      <c r="R24" s="189"/>
      <c r="S24" s="130"/>
      <c r="T24" s="233">
        <v>701</v>
      </c>
      <c r="U24" s="233">
        <v>696.912</v>
      </c>
      <c r="V24" s="233">
        <v>702.6</v>
      </c>
      <c r="W24" s="233">
        <v>702.6</v>
      </c>
      <c r="X24" s="233">
        <f>W24*1.05</f>
        <v>737.73</v>
      </c>
      <c r="Y24" s="233">
        <f>X24*1.05</f>
        <v>774.6165000000001</v>
      </c>
      <c r="Z24" s="239"/>
    </row>
    <row r="25" spans="1:26" ht="202.5" customHeight="1">
      <c r="A25" s="74" t="s">
        <v>82</v>
      </c>
      <c r="B25" s="111" t="s">
        <v>395</v>
      </c>
      <c r="C25" s="79" t="s">
        <v>83</v>
      </c>
      <c r="D25" s="154" t="s">
        <v>84</v>
      </c>
      <c r="E25" s="130"/>
      <c r="F25" s="130"/>
      <c r="G25" s="185" t="s">
        <v>41</v>
      </c>
      <c r="H25" s="162" t="s">
        <v>85</v>
      </c>
      <c r="I25" s="186" t="s">
        <v>76</v>
      </c>
      <c r="J25" s="155"/>
      <c r="K25" s="187" t="s">
        <v>44</v>
      </c>
      <c r="L25" s="186" t="s">
        <v>86</v>
      </c>
      <c r="M25" s="186" t="s">
        <v>43</v>
      </c>
      <c r="N25" s="155"/>
      <c r="O25" s="155" t="s">
        <v>391</v>
      </c>
      <c r="P25" s="162" t="s">
        <v>374</v>
      </c>
      <c r="Q25" s="160" t="s">
        <v>389</v>
      </c>
      <c r="R25" s="130"/>
      <c r="S25" s="130"/>
      <c r="T25" s="233"/>
      <c r="U25" s="233"/>
      <c r="V25" s="233"/>
      <c r="W25" s="233"/>
      <c r="X25" s="233"/>
      <c r="Y25" s="233"/>
      <c r="Z25" s="239"/>
    </row>
    <row r="26" spans="1:26" ht="90" hidden="1">
      <c r="A26" s="74" t="s">
        <v>87</v>
      </c>
      <c r="B26" s="111" t="s">
        <v>88</v>
      </c>
      <c r="C26" s="79" t="s">
        <v>89</v>
      </c>
      <c r="D26" s="154"/>
      <c r="E26" s="130"/>
      <c r="F26" s="130"/>
      <c r="G26" s="155"/>
      <c r="H26" s="155"/>
      <c r="I26" s="155"/>
      <c r="J26" s="155"/>
      <c r="K26" s="155"/>
      <c r="L26" s="155"/>
      <c r="M26" s="155"/>
      <c r="N26" s="155"/>
      <c r="O26" s="155"/>
      <c r="P26" s="162"/>
      <c r="Q26" s="155"/>
      <c r="R26" s="130"/>
      <c r="S26" s="130"/>
      <c r="T26" s="233"/>
      <c r="U26" s="233"/>
      <c r="V26" s="233"/>
      <c r="W26" s="233"/>
      <c r="X26" s="233"/>
      <c r="Y26" s="233"/>
      <c r="Z26" s="239"/>
    </row>
    <row r="27" spans="1:26" ht="105" hidden="1">
      <c r="A27" s="74" t="s">
        <v>90</v>
      </c>
      <c r="B27" s="111" t="s">
        <v>91</v>
      </c>
      <c r="C27" s="79" t="s">
        <v>92</v>
      </c>
      <c r="D27" s="154"/>
      <c r="E27" s="130"/>
      <c r="F27" s="130"/>
      <c r="G27" s="155"/>
      <c r="H27" s="155"/>
      <c r="I27" s="155"/>
      <c r="J27" s="155"/>
      <c r="K27" s="155"/>
      <c r="L27" s="155"/>
      <c r="M27" s="155"/>
      <c r="N27" s="155"/>
      <c r="O27" s="155"/>
      <c r="P27" s="162"/>
      <c r="Q27" s="155"/>
      <c r="R27" s="130"/>
      <c r="S27" s="130"/>
      <c r="T27" s="233"/>
      <c r="U27" s="233"/>
      <c r="V27" s="233"/>
      <c r="W27" s="233"/>
      <c r="X27" s="233"/>
      <c r="Y27" s="233"/>
      <c r="Z27" s="239"/>
    </row>
    <row r="28" spans="1:26" ht="60">
      <c r="A28" s="74" t="s">
        <v>93</v>
      </c>
      <c r="B28" s="111" t="s">
        <v>94</v>
      </c>
      <c r="C28" s="79" t="s">
        <v>95</v>
      </c>
      <c r="D28" s="154"/>
      <c r="E28" s="130"/>
      <c r="F28" s="130"/>
      <c r="G28" s="155"/>
      <c r="H28" s="155"/>
      <c r="I28" s="155"/>
      <c r="J28" s="155"/>
      <c r="K28" s="155"/>
      <c r="L28" s="155"/>
      <c r="M28" s="155"/>
      <c r="N28" s="155"/>
      <c r="O28" s="155"/>
      <c r="P28" s="162" t="s">
        <v>375</v>
      </c>
      <c r="Q28" s="160" t="s">
        <v>389</v>
      </c>
      <c r="R28" s="130"/>
      <c r="S28" s="130"/>
      <c r="T28" s="233"/>
      <c r="U28" s="233"/>
      <c r="V28" s="233"/>
      <c r="W28" s="233"/>
      <c r="X28" s="233"/>
      <c r="Y28" s="233"/>
      <c r="Z28" s="239"/>
    </row>
    <row r="29" spans="1:26" ht="199.5">
      <c r="A29" s="74" t="s">
        <v>96</v>
      </c>
      <c r="B29" s="111" t="s">
        <v>97</v>
      </c>
      <c r="C29" s="79" t="s">
        <v>98</v>
      </c>
      <c r="D29" s="154" t="s">
        <v>99</v>
      </c>
      <c r="E29" s="130"/>
      <c r="F29" s="130"/>
      <c r="G29" s="185" t="s">
        <v>100</v>
      </c>
      <c r="H29" s="162" t="s">
        <v>101</v>
      </c>
      <c r="I29" s="186" t="s">
        <v>76</v>
      </c>
      <c r="J29" s="155"/>
      <c r="K29" s="187" t="s">
        <v>102</v>
      </c>
      <c r="L29" s="186" t="s">
        <v>103</v>
      </c>
      <c r="M29" s="186" t="s">
        <v>104</v>
      </c>
      <c r="N29" s="155"/>
      <c r="O29" s="155" t="s">
        <v>391</v>
      </c>
      <c r="P29" s="162" t="s">
        <v>376</v>
      </c>
      <c r="Q29" s="160" t="s">
        <v>389</v>
      </c>
      <c r="R29" s="130"/>
      <c r="S29" s="130"/>
      <c r="T29" s="233">
        <v>198.607</v>
      </c>
      <c r="U29" s="233">
        <v>198.607</v>
      </c>
      <c r="V29" s="233">
        <v>198.6</v>
      </c>
      <c r="W29" s="233">
        <v>198.6</v>
      </c>
      <c r="X29" s="233">
        <f>W29*1.05</f>
        <v>208.53</v>
      </c>
      <c r="Y29" s="233">
        <f>X29*1.05</f>
        <v>218.9565</v>
      </c>
      <c r="Z29" s="239"/>
    </row>
    <row r="30" spans="1:26" ht="90">
      <c r="A30" s="74" t="s">
        <v>105</v>
      </c>
      <c r="B30" s="111" t="s">
        <v>106</v>
      </c>
      <c r="C30" s="79" t="s">
        <v>107</v>
      </c>
      <c r="D30" s="154"/>
      <c r="E30" s="130"/>
      <c r="F30" s="130"/>
      <c r="G30" s="185"/>
      <c r="H30" s="162"/>
      <c r="I30" s="186"/>
      <c r="J30" s="155"/>
      <c r="K30" s="187"/>
      <c r="L30" s="186"/>
      <c r="M30" s="186"/>
      <c r="N30" s="155"/>
      <c r="O30" s="155"/>
      <c r="P30" s="155"/>
      <c r="Q30" s="155"/>
      <c r="R30" s="130"/>
      <c r="S30" s="130"/>
      <c r="T30" s="233"/>
      <c r="U30" s="233"/>
      <c r="V30" s="233"/>
      <c r="W30" s="233"/>
      <c r="X30" s="233"/>
      <c r="Y30" s="233"/>
      <c r="Z30" s="239"/>
    </row>
    <row r="31" spans="1:26" ht="185.25">
      <c r="A31" s="74" t="s">
        <v>108</v>
      </c>
      <c r="B31" s="111" t="s">
        <v>109</v>
      </c>
      <c r="C31" s="79" t="s">
        <v>110</v>
      </c>
      <c r="D31" s="154" t="s">
        <v>111</v>
      </c>
      <c r="E31" s="130"/>
      <c r="F31" s="130"/>
      <c r="G31" s="185" t="s">
        <v>41</v>
      </c>
      <c r="H31" s="162" t="s">
        <v>112</v>
      </c>
      <c r="I31" s="186" t="s">
        <v>76</v>
      </c>
      <c r="J31" s="155"/>
      <c r="K31" s="187" t="s">
        <v>113</v>
      </c>
      <c r="L31" s="186" t="s">
        <v>114</v>
      </c>
      <c r="M31" s="186" t="s">
        <v>115</v>
      </c>
      <c r="N31" s="155"/>
      <c r="O31" s="155" t="s">
        <v>391</v>
      </c>
      <c r="P31" s="162" t="s">
        <v>377</v>
      </c>
      <c r="Q31" s="160" t="s">
        <v>389</v>
      </c>
      <c r="R31" s="130"/>
      <c r="S31" s="130"/>
      <c r="T31" s="233">
        <v>498.8</v>
      </c>
      <c r="U31" s="233">
        <v>480.00065</v>
      </c>
      <c r="V31" s="233">
        <v>580.9</v>
      </c>
      <c r="W31" s="233">
        <v>565.9</v>
      </c>
      <c r="X31" s="233">
        <f>W31*1.05</f>
        <v>594.195</v>
      </c>
      <c r="Y31" s="233">
        <f>X31*1.05</f>
        <v>623.90475</v>
      </c>
      <c r="Z31" s="239"/>
    </row>
    <row r="32" spans="1:26" ht="128.25">
      <c r="A32" s="74" t="s">
        <v>116</v>
      </c>
      <c r="B32" s="111" t="s">
        <v>117</v>
      </c>
      <c r="C32" s="79" t="s">
        <v>118</v>
      </c>
      <c r="D32" s="154" t="s">
        <v>111</v>
      </c>
      <c r="E32" s="130"/>
      <c r="F32" s="130"/>
      <c r="G32" s="185" t="s">
        <v>41</v>
      </c>
      <c r="H32" s="162" t="s">
        <v>119</v>
      </c>
      <c r="I32" s="186" t="s">
        <v>76</v>
      </c>
      <c r="J32" s="155"/>
      <c r="K32" s="187" t="s">
        <v>44</v>
      </c>
      <c r="L32" s="186" t="s">
        <v>120</v>
      </c>
      <c r="M32" s="186" t="s">
        <v>43</v>
      </c>
      <c r="N32" s="155"/>
      <c r="O32" s="155" t="s">
        <v>391</v>
      </c>
      <c r="P32" s="162" t="s">
        <v>378</v>
      </c>
      <c r="Q32" s="160" t="s">
        <v>389</v>
      </c>
      <c r="R32" s="130"/>
      <c r="S32" s="130"/>
      <c r="T32" s="233">
        <v>992.382</v>
      </c>
      <c r="U32" s="233">
        <v>923.26876</v>
      </c>
      <c r="V32" s="233">
        <v>1032.7</v>
      </c>
      <c r="W32" s="233">
        <v>901.7</v>
      </c>
      <c r="X32" s="233">
        <f>W32*1.05</f>
        <v>946.7850000000001</v>
      </c>
      <c r="Y32" s="233">
        <f>X32*1.05</f>
        <v>994.1242500000001</v>
      </c>
      <c r="Z32" s="239"/>
    </row>
    <row r="33" spans="1:26" ht="180">
      <c r="A33" s="74" t="s">
        <v>121</v>
      </c>
      <c r="B33" s="111" t="s">
        <v>396</v>
      </c>
      <c r="C33" s="79" t="s">
        <v>122</v>
      </c>
      <c r="D33" s="154" t="s">
        <v>111</v>
      </c>
      <c r="E33" s="130"/>
      <c r="F33" s="130"/>
      <c r="G33" s="185" t="s">
        <v>41</v>
      </c>
      <c r="H33" s="162" t="s">
        <v>123</v>
      </c>
      <c r="I33" s="186" t="s">
        <v>76</v>
      </c>
      <c r="J33" s="155"/>
      <c r="K33" s="187" t="s">
        <v>44</v>
      </c>
      <c r="L33" s="186" t="s">
        <v>124</v>
      </c>
      <c r="M33" s="186" t="s">
        <v>43</v>
      </c>
      <c r="N33" s="155"/>
      <c r="O33" s="155" t="s">
        <v>391</v>
      </c>
      <c r="P33" s="162" t="s">
        <v>379</v>
      </c>
      <c r="Q33" s="160" t="s">
        <v>389</v>
      </c>
      <c r="R33" s="130"/>
      <c r="S33" s="130"/>
      <c r="T33" s="233">
        <v>456.3</v>
      </c>
      <c r="U33" s="233">
        <v>440.43412</v>
      </c>
      <c r="V33" s="233">
        <v>511</v>
      </c>
      <c r="W33" s="233">
        <v>511</v>
      </c>
      <c r="X33" s="233">
        <f aca="true" t="shared" si="2" ref="X33:Y35">W33*1.05</f>
        <v>536.5500000000001</v>
      </c>
      <c r="Y33" s="233">
        <f t="shared" si="2"/>
        <v>563.3775</v>
      </c>
      <c r="Z33" s="239"/>
    </row>
    <row r="34" spans="1:26" ht="120">
      <c r="A34" s="74" t="s">
        <v>125</v>
      </c>
      <c r="B34" s="111" t="s">
        <v>126</v>
      </c>
      <c r="C34" s="79" t="s">
        <v>127</v>
      </c>
      <c r="D34" s="154" t="s">
        <v>111</v>
      </c>
      <c r="E34" s="130"/>
      <c r="F34" s="130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60"/>
      <c r="R34" s="130"/>
      <c r="S34" s="130"/>
      <c r="T34" s="233"/>
      <c r="U34" s="233"/>
      <c r="V34" s="233"/>
      <c r="W34" s="233"/>
      <c r="X34" s="233"/>
      <c r="Y34" s="233"/>
      <c r="Z34" s="239"/>
    </row>
    <row r="35" spans="1:26" ht="135">
      <c r="A35" s="91" t="s">
        <v>128</v>
      </c>
      <c r="B35" s="146" t="s">
        <v>129</v>
      </c>
      <c r="C35" s="89" t="s">
        <v>130</v>
      </c>
      <c r="D35" s="154" t="s">
        <v>320</v>
      </c>
      <c r="E35" s="130"/>
      <c r="F35" s="130"/>
      <c r="G35" s="266" t="s">
        <v>41</v>
      </c>
      <c r="H35" s="247" t="s">
        <v>131</v>
      </c>
      <c r="I35" s="253" t="s">
        <v>76</v>
      </c>
      <c r="J35" s="155"/>
      <c r="K35" s="187" t="s">
        <v>44</v>
      </c>
      <c r="L35" s="186" t="s">
        <v>124</v>
      </c>
      <c r="M35" s="186" t="s">
        <v>43</v>
      </c>
      <c r="N35" s="155"/>
      <c r="O35" s="155" t="s">
        <v>391</v>
      </c>
      <c r="P35" s="162" t="s">
        <v>380</v>
      </c>
      <c r="Q35" s="160" t="s">
        <v>255</v>
      </c>
      <c r="R35" s="130"/>
      <c r="S35" s="130"/>
      <c r="T35" s="233">
        <v>19</v>
      </c>
      <c r="U35" s="233">
        <v>19</v>
      </c>
      <c r="V35" s="233">
        <v>19</v>
      </c>
      <c r="W35" s="233">
        <v>19</v>
      </c>
      <c r="X35" s="233">
        <f t="shared" si="2"/>
        <v>19.95</v>
      </c>
      <c r="Y35" s="233">
        <f t="shared" si="2"/>
        <v>20.9475</v>
      </c>
      <c r="Z35" s="239"/>
    </row>
    <row r="36" spans="1:26" ht="104.25" customHeight="1">
      <c r="A36" s="74" t="s">
        <v>132</v>
      </c>
      <c r="B36" s="111" t="s">
        <v>133</v>
      </c>
      <c r="C36" s="79" t="s">
        <v>134</v>
      </c>
      <c r="D36" s="154"/>
      <c r="E36" s="130"/>
      <c r="F36" s="130"/>
      <c r="G36" s="266"/>
      <c r="H36" s="247"/>
      <c r="I36" s="253"/>
      <c r="J36" s="155"/>
      <c r="K36" s="187" t="s">
        <v>135</v>
      </c>
      <c r="L36" s="186" t="s">
        <v>136</v>
      </c>
      <c r="M36" s="186" t="s">
        <v>137</v>
      </c>
      <c r="N36" s="155"/>
      <c r="O36" s="155"/>
      <c r="P36" s="155"/>
      <c r="Q36" s="155"/>
      <c r="R36" s="130"/>
      <c r="S36" s="130"/>
      <c r="T36" s="233"/>
      <c r="U36" s="233"/>
      <c r="V36" s="233"/>
      <c r="W36" s="233"/>
      <c r="X36" s="233"/>
      <c r="Y36" s="233"/>
      <c r="Z36" s="239"/>
    </row>
    <row r="37" spans="1:26" ht="80.25" customHeight="1" hidden="1">
      <c r="A37" s="74" t="s">
        <v>138</v>
      </c>
      <c r="B37" s="111" t="s">
        <v>139</v>
      </c>
      <c r="C37" s="79" t="s">
        <v>140</v>
      </c>
      <c r="D37" s="154"/>
      <c r="E37" s="130"/>
      <c r="F37" s="130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30"/>
      <c r="S37" s="130"/>
      <c r="T37" s="233"/>
      <c r="U37" s="233"/>
      <c r="V37" s="233"/>
      <c r="W37" s="233"/>
      <c r="X37" s="233"/>
      <c r="Y37" s="233"/>
      <c r="Z37" s="239"/>
    </row>
    <row r="38" spans="1:26" ht="30" hidden="1">
      <c r="A38" s="74" t="s">
        <v>141</v>
      </c>
      <c r="B38" s="111" t="s">
        <v>142</v>
      </c>
      <c r="C38" s="79" t="s">
        <v>143</v>
      </c>
      <c r="D38" s="154"/>
      <c r="E38" s="130"/>
      <c r="F38" s="130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30"/>
      <c r="S38" s="130"/>
      <c r="T38" s="233"/>
      <c r="U38" s="233"/>
      <c r="V38" s="233"/>
      <c r="W38" s="233"/>
      <c r="X38" s="233"/>
      <c r="Y38" s="233"/>
      <c r="Z38" s="239"/>
    </row>
    <row r="39" spans="1:26" ht="30">
      <c r="A39" s="74" t="s">
        <v>144</v>
      </c>
      <c r="B39" s="111" t="s">
        <v>145</v>
      </c>
      <c r="C39" s="79" t="s">
        <v>146</v>
      </c>
      <c r="D39" s="154"/>
      <c r="E39" s="130"/>
      <c r="F39" s="130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30"/>
      <c r="S39" s="130"/>
      <c r="T39" s="233"/>
      <c r="U39" s="233"/>
      <c r="V39" s="233"/>
      <c r="W39" s="233"/>
      <c r="X39" s="233"/>
      <c r="Y39" s="233"/>
      <c r="Z39" s="239"/>
    </row>
    <row r="40" spans="1:26" ht="150">
      <c r="A40" s="74" t="s">
        <v>147</v>
      </c>
      <c r="B40" s="111" t="s">
        <v>148</v>
      </c>
      <c r="C40" s="79" t="s">
        <v>149</v>
      </c>
      <c r="D40" s="154" t="s">
        <v>150</v>
      </c>
      <c r="E40" s="130"/>
      <c r="F40" s="130"/>
      <c r="G40" s="185" t="s">
        <v>41</v>
      </c>
      <c r="H40" s="162" t="s">
        <v>151</v>
      </c>
      <c r="I40" s="186" t="s">
        <v>76</v>
      </c>
      <c r="J40" s="155"/>
      <c r="K40" s="187" t="s">
        <v>44</v>
      </c>
      <c r="L40" s="186" t="s">
        <v>152</v>
      </c>
      <c r="M40" s="186" t="s">
        <v>43</v>
      </c>
      <c r="N40" s="155"/>
      <c r="O40" s="155" t="s">
        <v>391</v>
      </c>
      <c r="P40" s="162" t="s">
        <v>381</v>
      </c>
      <c r="Q40" s="160" t="s">
        <v>389</v>
      </c>
      <c r="R40" s="130"/>
      <c r="S40" s="130"/>
      <c r="T40" s="233">
        <v>624.943</v>
      </c>
      <c r="U40" s="233">
        <v>612.8049</v>
      </c>
      <c r="V40" s="233">
        <v>173.7</v>
      </c>
      <c r="W40" s="233">
        <v>190</v>
      </c>
      <c r="X40" s="233">
        <f aca="true" t="shared" si="3" ref="X40:Y42">W40*1.05</f>
        <v>199.5</v>
      </c>
      <c r="Y40" s="233">
        <f t="shared" si="3"/>
        <v>209.47500000000002</v>
      </c>
      <c r="Z40" s="239"/>
    </row>
    <row r="41" spans="1:26" ht="409.5">
      <c r="A41" s="74" t="s">
        <v>153</v>
      </c>
      <c r="B41" s="111" t="s">
        <v>397</v>
      </c>
      <c r="C41" s="79" t="s">
        <v>154</v>
      </c>
      <c r="D41" s="154" t="s">
        <v>215</v>
      </c>
      <c r="E41" s="130"/>
      <c r="F41" s="130"/>
      <c r="G41" s="185" t="s">
        <v>41</v>
      </c>
      <c r="H41" s="162" t="s">
        <v>151</v>
      </c>
      <c r="I41" s="186" t="s">
        <v>76</v>
      </c>
      <c r="J41" s="155"/>
      <c r="K41" s="187" t="s">
        <v>44</v>
      </c>
      <c r="L41" s="186" t="s">
        <v>152</v>
      </c>
      <c r="M41" s="186" t="s">
        <v>43</v>
      </c>
      <c r="N41" s="155"/>
      <c r="O41" s="155" t="s">
        <v>391</v>
      </c>
      <c r="P41" s="162" t="s">
        <v>382</v>
      </c>
      <c r="Q41" s="160" t="s">
        <v>389</v>
      </c>
      <c r="R41" s="130"/>
      <c r="S41" s="130"/>
      <c r="T41" s="240">
        <v>106</v>
      </c>
      <c r="U41" s="240">
        <v>106</v>
      </c>
      <c r="V41" s="234">
        <v>60</v>
      </c>
      <c r="W41" s="234">
        <v>60</v>
      </c>
      <c r="X41" s="233">
        <f t="shared" si="3"/>
        <v>63</v>
      </c>
      <c r="Y41" s="233">
        <f t="shared" si="3"/>
        <v>66.15</v>
      </c>
      <c r="Z41" s="239"/>
    </row>
    <row r="42" spans="1:26" ht="128.25">
      <c r="A42" s="74" t="s">
        <v>155</v>
      </c>
      <c r="B42" s="111" t="s">
        <v>156</v>
      </c>
      <c r="C42" s="79" t="s">
        <v>157</v>
      </c>
      <c r="D42" s="154" t="s">
        <v>150</v>
      </c>
      <c r="E42" s="130"/>
      <c r="F42" s="130"/>
      <c r="G42" s="185" t="s">
        <v>41</v>
      </c>
      <c r="H42" s="162" t="s">
        <v>151</v>
      </c>
      <c r="I42" s="186" t="s">
        <v>76</v>
      </c>
      <c r="J42" s="155"/>
      <c r="K42" s="187" t="s">
        <v>44</v>
      </c>
      <c r="L42" s="186" t="s">
        <v>152</v>
      </c>
      <c r="M42" s="186" t="s">
        <v>43</v>
      </c>
      <c r="N42" s="155"/>
      <c r="O42" s="155" t="s">
        <v>391</v>
      </c>
      <c r="P42" s="162" t="s">
        <v>383</v>
      </c>
      <c r="Q42" s="160" t="s">
        <v>389</v>
      </c>
      <c r="R42" s="130"/>
      <c r="S42" s="130"/>
      <c r="T42" s="233">
        <v>340</v>
      </c>
      <c r="U42" s="233">
        <v>312.20119</v>
      </c>
      <c r="V42" s="233">
        <v>300</v>
      </c>
      <c r="W42" s="233">
        <v>300</v>
      </c>
      <c r="X42" s="233">
        <f t="shared" si="3"/>
        <v>315</v>
      </c>
      <c r="Y42" s="233">
        <f t="shared" si="3"/>
        <v>330.75</v>
      </c>
      <c r="Z42" s="239"/>
    </row>
    <row r="43" spans="1:26" ht="63.75" customHeight="1">
      <c r="A43" s="74" t="s">
        <v>158</v>
      </c>
      <c r="B43" s="111" t="s">
        <v>159</v>
      </c>
      <c r="C43" s="79" t="s">
        <v>160</v>
      </c>
      <c r="D43" s="154"/>
      <c r="E43" s="130"/>
      <c r="F43" s="130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30"/>
      <c r="S43" s="130"/>
      <c r="T43" s="233"/>
      <c r="U43" s="233"/>
      <c r="V43" s="233"/>
      <c r="W43" s="233"/>
      <c r="X43" s="233"/>
      <c r="Y43" s="233"/>
      <c r="Z43" s="239"/>
    </row>
    <row r="44" spans="1:26" ht="105" hidden="1">
      <c r="A44" s="74" t="s">
        <v>161</v>
      </c>
      <c r="B44" s="111" t="s">
        <v>162</v>
      </c>
      <c r="C44" s="79" t="s">
        <v>163</v>
      </c>
      <c r="D44" s="154"/>
      <c r="E44" s="130"/>
      <c r="F44" s="130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30"/>
      <c r="S44" s="130"/>
      <c r="T44" s="233"/>
      <c r="U44" s="233"/>
      <c r="V44" s="233"/>
      <c r="W44" s="233"/>
      <c r="X44" s="233"/>
      <c r="Y44" s="233"/>
      <c r="Z44" s="239"/>
    </row>
    <row r="45" spans="1:26" ht="90" hidden="1">
      <c r="A45" s="74" t="s">
        <v>164</v>
      </c>
      <c r="B45" s="111" t="s">
        <v>165</v>
      </c>
      <c r="C45" s="79" t="s">
        <v>166</v>
      </c>
      <c r="D45" s="154"/>
      <c r="E45" s="130"/>
      <c r="F45" s="130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30"/>
      <c r="S45" s="130"/>
      <c r="T45" s="233"/>
      <c r="U45" s="233"/>
      <c r="V45" s="233"/>
      <c r="W45" s="233"/>
      <c r="X45" s="233"/>
      <c r="Y45" s="233"/>
      <c r="Z45" s="239"/>
    </row>
    <row r="46" spans="1:26" ht="90" hidden="1">
      <c r="A46" s="74" t="s">
        <v>167</v>
      </c>
      <c r="B46" s="111" t="s">
        <v>168</v>
      </c>
      <c r="C46" s="79" t="s">
        <v>169</v>
      </c>
      <c r="D46" s="154"/>
      <c r="E46" s="130"/>
      <c r="F46" s="130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30"/>
      <c r="S46" s="130"/>
      <c r="T46" s="233"/>
      <c r="U46" s="233"/>
      <c r="V46" s="233"/>
      <c r="W46" s="233"/>
      <c r="X46" s="233"/>
      <c r="Y46" s="233"/>
      <c r="Z46" s="239"/>
    </row>
    <row r="47" spans="1:26" ht="60" hidden="1">
      <c r="A47" s="74" t="s">
        <v>170</v>
      </c>
      <c r="B47" s="111" t="s">
        <v>171</v>
      </c>
      <c r="C47" s="79" t="s">
        <v>172</v>
      </c>
      <c r="D47" s="154"/>
      <c r="E47" s="130"/>
      <c r="F47" s="130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30"/>
      <c r="S47" s="130"/>
      <c r="T47" s="233"/>
      <c r="U47" s="233"/>
      <c r="V47" s="233"/>
      <c r="W47" s="233"/>
      <c r="X47" s="233"/>
      <c r="Y47" s="233"/>
      <c r="Z47" s="239"/>
    </row>
    <row r="48" spans="1:26" ht="75" hidden="1">
      <c r="A48" s="74" t="s">
        <v>173</v>
      </c>
      <c r="B48" s="111" t="s">
        <v>174</v>
      </c>
      <c r="C48" s="79" t="s">
        <v>175</v>
      </c>
      <c r="D48" s="154"/>
      <c r="E48" s="130"/>
      <c r="F48" s="130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30"/>
      <c r="S48" s="130"/>
      <c r="T48" s="233"/>
      <c r="U48" s="233"/>
      <c r="V48" s="233"/>
      <c r="W48" s="233"/>
      <c r="X48" s="233"/>
      <c r="Y48" s="233"/>
      <c r="Z48" s="239"/>
    </row>
    <row r="49" spans="1:26" ht="75" hidden="1">
      <c r="A49" s="74" t="s">
        <v>176</v>
      </c>
      <c r="B49" s="111" t="s">
        <v>177</v>
      </c>
      <c r="C49" s="79" t="s">
        <v>178</v>
      </c>
      <c r="D49" s="154"/>
      <c r="E49" s="130"/>
      <c r="F49" s="130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30"/>
      <c r="S49" s="130"/>
      <c r="T49" s="233"/>
      <c r="U49" s="233"/>
      <c r="V49" s="233"/>
      <c r="W49" s="233"/>
      <c r="X49" s="233"/>
      <c r="Y49" s="233"/>
      <c r="Z49" s="239"/>
    </row>
    <row r="50" spans="1:26" ht="128.25">
      <c r="A50" s="74" t="s">
        <v>179</v>
      </c>
      <c r="B50" s="111" t="s">
        <v>180</v>
      </c>
      <c r="C50" s="79" t="s">
        <v>181</v>
      </c>
      <c r="D50" s="154" t="s">
        <v>84</v>
      </c>
      <c r="E50" s="130"/>
      <c r="F50" s="130"/>
      <c r="G50" s="185" t="s">
        <v>41</v>
      </c>
      <c r="H50" s="162" t="s">
        <v>182</v>
      </c>
      <c r="I50" s="186" t="s">
        <v>76</v>
      </c>
      <c r="J50" s="155"/>
      <c r="K50" s="187" t="s">
        <v>44</v>
      </c>
      <c r="L50" s="186" t="s">
        <v>183</v>
      </c>
      <c r="M50" s="186" t="s">
        <v>184</v>
      </c>
      <c r="N50" s="155"/>
      <c r="O50" s="155"/>
      <c r="P50" s="155"/>
      <c r="Q50" s="160"/>
      <c r="R50" s="130"/>
      <c r="S50" s="130"/>
      <c r="T50" s="233"/>
      <c r="U50" s="233"/>
      <c r="V50" s="233"/>
      <c r="W50" s="233"/>
      <c r="X50" s="233"/>
      <c r="Y50" s="233"/>
      <c r="Z50" s="239"/>
    </row>
    <row r="51" spans="1:26" ht="69" customHeight="1">
      <c r="A51" s="74" t="s">
        <v>185</v>
      </c>
      <c r="B51" s="111" t="s">
        <v>186</v>
      </c>
      <c r="C51" s="79" t="s">
        <v>187</v>
      </c>
      <c r="D51" s="154"/>
      <c r="E51" s="130"/>
      <c r="F51" s="130"/>
      <c r="G51" s="185"/>
      <c r="H51" s="162"/>
      <c r="I51" s="186"/>
      <c r="J51" s="155"/>
      <c r="K51" s="155"/>
      <c r="L51" s="155"/>
      <c r="M51" s="155"/>
      <c r="N51" s="155"/>
      <c r="O51" s="155"/>
      <c r="P51" s="155"/>
      <c r="Q51" s="155"/>
      <c r="R51" s="130"/>
      <c r="S51" s="130"/>
      <c r="T51" s="233"/>
      <c r="U51" s="233"/>
      <c r="V51" s="233"/>
      <c r="W51" s="233"/>
      <c r="X51" s="233"/>
      <c r="Y51" s="233"/>
      <c r="Z51" s="239"/>
    </row>
    <row r="52" spans="1:26" ht="120" hidden="1">
      <c r="A52" s="74" t="s">
        <v>188</v>
      </c>
      <c r="B52" s="111" t="s">
        <v>189</v>
      </c>
      <c r="C52" s="79" t="s">
        <v>190</v>
      </c>
      <c r="D52" s="154"/>
      <c r="E52" s="130"/>
      <c r="F52" s="130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30"/>
      <c r="S52" s="130"/>
      <c r="T52" s="233"/>
      <c r="U52" s="233"/>
      <c r="V52" s="233"/>
      <c r="W52" s="233"/>
      <c r="X52" s="233"/>
      <c r="Y52" s="233"/>
      <c r="Z52" s="239"/>
    </row>
    <row r="53" spans="1:26" ht="45" hidden="1">
      <c r="A53" s="74" t="s">
        <v>191</v>
      </c>
      <c r="B53" s="111" t="s">
        <v>192</v>
      </c>
      <c r="C53" s="79" t="s">
        <v>193</v>
      </c>
      <c r="D53" s="154"/>
      <c r="E53" s="130"/>
      <c r="F53" s="130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30"/>
      <c r="S53" s="130"/>
      <c r="T53" s="233"/>
      <c r="U53" s="233"/>
      <c r="V53" s="233"/>
      <c r="W53" s="233"/>
      <c r="X53" s="233"/>
      <c r="Y53" s="233"/>
      <c r="Z53" s="239"/>
    </row>
    <row r="54" spans="1:26" ht="75" hidden="1">
      <c r="A54" s="74" t="s">
        <v>194</v>
      </c>
      <c r="B54" s="111" t="s">
        <v>195</v>
      </c>
      <c r="C54" s="79" t="s">
        <v>196</v>
      </c>
      <c r="D54" s="154"/>
      <c r="E54" s="130"/>
      <c r="F54" s="130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30"/>
      <c r="S54" s="130"/>
      <c r="T54" s="233"/>
      <c r="U54" s="233"/>
      <c r="V54" s="233"/>
      <c r="W54" s="233"/>
      <c r="X54" s="233"/>
      <c r="Y54" s="233"/>
      <c r="Z54" s="239"/>
    </row>
    <row r="55" spans="1:26" ht="135">
      <c r="A55" s="74" t="s">
        <v>197</v>
      </c>
      <c r="B55" s="111" t="s">
        <v>198</v>
      </c>
      <c r="C55" s="79" t="s">
        <v>199</v>
      </c>
      <c r="D55" s="154" t="s">
        <v>209</v>
      </c>
      <c r="E55" s="130"/>
      <c r="F55" s="130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30"/>
      <c r="S55" s="130"/>
      <c r="T55" s="233">
        <f aca="true" t="shared" si="4" ref="T55:Y55">SUM(T56:T59)</f>
        <v>349</v>
      </c>
      <c r="U55" s="233">
        <f t="shared" si="4"/>
        <v>349</v>
      </c>
      <c r="V55" s="233">
        <f t="shared" si="4"/>
        <v>277.9</v>
      </c>
      <c r="W55" s="233">
        <f t="shared" si="4"/>
        <v>0</v>
      </c>
      <c r="X55" s="233">
        <f t="shared" si="4"/>
        <v>0</v>
      </c>
      <c r="Y55" s="233">
        <f t="shared" si="4"/>
        <v>0</v>
      </c>
      <c r="Z55" s="233"/>
    </row>
    <row r="56" spans="1:26" ht="128.25">
      <c r="A56" s="92" t="s">
        <v>408</v>
      </c>
      <c r="B56" s="111" t="s">
        <v>200</v>
      </c>
      <c r="C56" s="79" t="s">
        <v>274</v>
      </c>
      <c r="D56" s="154" t="s">
        <v>216</v>
      </c>
      <c r="E56" s="130"/>
      <c r="F56" s="130"/>
      <c r="G56" s="185" t="s">
        <v>41</v>
      </c>
      <c r="H56" s="162" t="s">
        <v>85</v>
      </c>
      <c r="I56" s="186" t="s">
        <v>76</v>
      </c>
      <c r="J56" s="155"/>
      <c r="K56" s="187" t="s">
        <v>44</v>
      </c>
      <c r="L56" s="186" t="s">
        <v>86</v>
      </c>
      <c r="M56" s="186" t="s">
        <v>43</v>
      </c>
      <c r="N56" s="155"/>
      <c r="O56" s="155" t="s">
        <v>391</v>
      </c>
      <c r="P56" s="162" t="s">
        <v>374</v>
      </c>
      <c r="Q56" s="160" t="s">
        <v>389</v>
      </c>
      <c r="R56" s="130"/>
      <c r="S56" s="130"/>
      <c r="T56" s="233">
        <v>349</v>
      </c>
      <c r="U56" s="233">
        <v>349</v>
      </c>
      <c r="V56" s="233">
        <v>277.9</v>
      </c>
      <c r="W56" s="233">
        <v>0</v>
      </c>
      <c r="X56" s="233">
        <v>0</v>
      </c>
      <c r="Y56" s="233">
        <v>0</v>
      </c>
      <c r="Z56" s="233"/>
    </row>
    <row r="57" spans="1:26" ht="90">
      <c r="A57" s="92" t="s">
        <v>402</v>
      </c>
      <c r="B57" s="111" t="s">
        <v>109</v>
      </c>
      <c r="C57" s="79" t="s">
        <v>275</v>
      </c>
      <c r="D57" s="154"/>
      <c r="E57" s="130"/>
      <c r="F57" s="130"/>
      <c r="G57" s="185"/>
      <c r="H57" s="162"/>
      <c r="I57" s="186"/>
      <c r="J57" s="155"/>
      <c r="K57" s="187"/>
      <c r="L57" s="186"/>
      <c r="M57" s="186"/>
      <c r="N57" s="155"/>
      <c r="O57" s="155"/>
      <c r="P57" s="155"/>
      <c r="Q57" s="160"/>
      <c r="R57" s="130"/>
      <c r="S57" s="130"/>
      <c r="T57" s="233"/>
      <c r="U57" s="233"/>
      <c r="V57" s="233"/>
      <c r="W57" s="233"/>
      <c r="X57" s="233"/>
      <c r="Y57" s="233"/>
      <c r="Z57" s="233"/>
    </row>
    <row r="58" spans="1:26" ht="114">
      <c r="A58" s="92" t="s">
        <v>403</v>
      </c>
      <c r="B58" s="111" t="s">
        <v>117</v>
      </c>
      <c r="C58" s="79" t="s">
        <v>276</v>
      </c>
      <c r="D58" s="154"/>
      <c r="E58" s="130"/>
      <c r="F58" s="130"/>
      <c r="G58" s="185"/>
      <c r="H58" s="162"/>
      <c r="I58" s="186"/>
      <c r="J58" s="155"/>
      <c r="K58" s="187"/>
      <c r="L58" s="186"/>
      <c r="M58" s="186"/>
      <c r="N58" s="155"/>
      <c r="O58" s="155" t="s">
        <v>391</v>
      </c>
      <c r="P58" s="162" t="s">
        <v>385</v>
      </c>
      <c r="Q58" s="160" t="s">
        <v>389</v>
      </c>
      <c r="R58" s="130"/>
      <c r="S58" s="130"/>
      <c r="T58" s="233"/>
      <c r="U58" s="233"/>
      <c r="V58" s="233"/>
      <c r="W58" s="233"/>
      <c r="X58" s="233"/>
      <c r="Y58" s="233"/>
      <c r="Z58" s="233"/>
    </row>
    <row r="59" spans="1:26" ht="90">
      <c r="A59" s="74"/>
      <c r="B59" s="111" t="s">
        <v>409</v>
      </c>
      <c r="C59" s="79" t="s">
        <v>277</v>
      </c>
      <c r="D59" s="154"/>
      <c r="E59" s="130"/>
      <c r="F59" s="130"/>
      <c r="G59" s="185"/>
      <c r="H59" s="162"/>
      <c r="I59" s="186"/>
      <c r="J59" s="155"/>
      <c r="K59" s="187"/>
      <c r="L59" s="186"/>
      <c r="M59" s="186"/>
      <c r="N59" s="155"/>
      <c r="O59" s="155"/>
      <c r="P59" s="155"/>
      <c r="Q59" s="160"/>
      <c r="R59" s="130"/>
      <c r="S59" s="130"/>
      <c r="T59" s="233"/>
      <c r="U59" s="233"/>
      <c r="V59" s="233"/>
      <c r="W59" s="233"/>
      <c r="X59" s="233"/>
      <c r="Y59" s="233"/>
      <c r="Z59" s="233"/>
    </row>
    <row r="60" spans="1:26" ht="120">
      <c r="A60" s="74" t="s">
        <v>201</v>
      </c>
      <c r="B60" s="111" t="s">
        <v>202</v>
      </c>
      <c r="C60" s="79" t="s">
        <v>203</v>
      </c>
      <c r="D60" s="154"/>
      <c r="E60" s="130"/>
      <c r="F60" s="130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30"/>
      <c r="S60" s="130"/>
      <c r="T60" s="233">
        <f aca="true" t="shared" si="5" ref="T60:Y60">SUM(T61:T62)</f>
        <v>108.45</v>
      </c>
      <c r="U60" s="233">
        <f t="shared" si="5"/>
        <v>108.45</v>
      </c>
      <c r="V60" s="233">
        <f t="shared" si="5"/>
        <v>111.86</v>
      </c>
      <c r="W60" s="233">
        <f t="shared" si="5"/>
        <v>115.4</v>
      </c>
      <c r="X60" s="233">
        <f t="shared" si="5"/>
        <v>121.17000000000002</v>
      </c>
      <c r="Y60" s="233">
        <f t="shared" si="5"/>
        <v>127.22850000000003</v>
      </c>
      <c r="Z60" s="239"/>
    </row>
    <row r="61" spans="1:26" ht="128.25">
      <c r="A61" s="93" t="s">
        <v>349</v>
      </c>
      <c r="B61" s="111" t="s">
        <v>217</v>
      </c>
      <c r="C61" s="79"/>
      <c r="D61" s="154" t="s">
        <v>204</v>
      </c>
      <c r="E61" s="130"/>
      <c r="F61" s="130"/>
      <c r="G61" s="185" t="s">
        <v>41</v>
      </c>
      <c r="H61" s="162" t="s">
        <v>205</v>
      </c>
      <c r="I61" s="186" t="s">
        <v>76</v>
      </c>
      <c r="J61" s="155"/>
      <c r="K61" s="187" t="s">
        <v>44</v>
      </c>
      <c r="L61" s="186" t="s">
        <v>45</v>
      </c>
      <c r="M61" s="186" t="s">
        <v>43</v>
      </c>
      <c r="N61" s="155"/>
      <c r="O61" s="155" t="s">
        <v>412</v>
      </c>
      <c r="P61" s="155"/>
      <c r="Q61" s="160" t="s">
        <v>390</v>
      </c>
      <c r="R61" s="130"/>
      <c r="S61" s="130"/>
      <c r="T61" s="233">
        <v>108.45</v>
      </c>
      <c r="U61" s="233">
        <v>108.45</v>
      </c>
      <c r="V61" s="233">
        <v>111.86</v>
      </c>
      <c r="W61" s="233">
        <v>115.4</v>
      </c>
      <c r="X61" s="233">
        <f>W61*1.05</f>
        <v>121.17000000000002</v>
      </c>
      <c r="Y61" s="233">
        <f>X61*1.05</f>
        <v>127.22850000000003</v>
      </c>
      <c r="Z61" s="233"/>
    </row>
    <row r="62" spans="1:26" ht="15">
      <c r="A62" s="93" t="s">
        <v>350</v>
      </c>
      <c r="B62" s="111" t="s">
        <v>218</v>
      </c>
      <c r="C62" s="79"/>
      <c r="D62" s="154"/>
      <c r="E62" s="130"/>
      <c r="F62" s="130"/>
      <c r="G62" s="155"/>
      <c r="H62" s="155"/>
      <c r="I62" s="155"/>
      <c r="J62" s="155"/>
      <c r="K62" s="155"/>
      <c r="L62" s="155"/>
      <c r="M62" s="155"/>
      <c r="N62" s="130"/>
      <c r="O62" s="130"/>
      <c r="P62" s="130"/>
      <c r="Q62" s="130"/>
      <c r="R62" s="130"/>
      <c r="S62" s="130"/>
      <c r="T62" s="233">
        <v>0</v>
      </c>
      <c r="U62" s="233"/>
      <c r="V62" s="233">
        <v>0</v>
      </c>
      <c r="W62" s="233">
        <v>0</v>
      </c>
      <c r="X62" s="233">
        <v>0</v>
      </c>
      <c r="Y62" s="233">
        <v>0</v>
      </c>
      <c r="Z62" s="239"/>
    </row>
    <row r="63" spans="1:26" ht="180">
      <c r="A63" s="74" t="s">
        <v>206</v>
      </c>
      <c r="B63" s="111" t="s">
        <v>410</v>
      </c>
      <c r="C63" s="79" t="s">
        <v>207</v>
      </c>
      <c r="D63" s="154"/>
      <c r="E63" s="130"/>
      <c r="F63" s="130"/>
      <c r="G63" s="155"/>
      <c r="H63" s="155"/>
      <c r="I63" s="155"/>
      <c r="J63" s="155"/>
      <c r="K63" s="155"/>
      <c r="L63" s="155"/>
      <c r="M63" s="155"/>
      <c r="N63" s="130"/>
      <c r="O63" s="130"/>
      <c r="P63" s="130"/>
      <c r="Q63" s="130"/>
      <c r="R63" s="130"/>
      <c r="S63" s="130"/>
      <c r="T63" s="233">
        <f aca="true" t="shared" si="6" ref="T63:Y63">SUM(T64)</f>
        <v>0</v>
      </c>
      <c r="U63" s="233">
        <f t="shared" si="6"/>
        <v>0</v>
      </c>
      <c r="V63" s="233">
        <f t="shared" si="6"/>
        <v>0</v>
      </c>
      <c r="W63" s="233">
        <f t="shared" si="6"/>
        <v>0</v>
      </c>
      <c r="X63" s="233">
        <f t="shared" si="6"/>
        <v>0</v>
      </c>
      <c r="Y63" s="233">
        <f t="shared" si="6"/>
        <v>0</v>
      </c>
      <c r="Z63" s="233"/>
    </row>
    <row r="64" spans="1:26" ht="128.25">
      <c r="A64" s="74" t="s">
        <v>398</v>
      </c>
      <c r="B64" s="111" t="s">
        <v>411</v>
      </c>
      <c r="C64" s="80" t="s">
        <v>400</v>
      </c>
      <c r="D64" s="167" t="s">
        <v>111</v>
      </c>
      <c r="E64" s="168"/>
      <c r="F64" s="168"/>
      <c r="G64" s="190" t="s">
        <v>41</v>
      </c>
      <c r="H64" s="170" t="s">
        <v>205</v>
      </c>
      <c r="I64" s="191" t="s">
        <v>76</v>
      </c>
      <c r="J64" s="130"/>
      <c r="K64" s="192" t="s">
        <v>44</v>
      </c>
      <c r="L64" s="191" t="s">
        <v>45</v>
      </c>
      <c r="M64" s="191" t="s">
        <v>43</v>
      </c>
      <c r="N64" s="130"/>
      <c r="O64" s="155" t="s">
        <v>412</v>
      </c>
      <c r="P64" s="130"/>
      <c r="Q64" s="160" t="s">
        <v>255</v>
      </c>
      <c r="R64" s="112"/>
      <c r="S64" s="112"/>
      <c r="T64" s="239"/>
      <c r="U64" s="239"/>
      <c r="V64" s="239"/>
      <c r="W64" s="239"/>
      <c r="X64" s="239"/>
      <c r="Y64" s="239"/>
      <c r="Z64" s="239"/>
    </row>
    <row r="65" spans="1:26" ht="128.25">
      <c r="A65" s="92" t="s">
        <v>399</v>
      </c>
      <c r="B65" s="147" t="s">
        <v>268</v>
      </c>
      <c r="C65" s="82" t="s">
        <v>269</v>
      </c>
      <c r="D65" s="154"/>
      <c r="E65" s="130"/>
      <c r="F65" s="130"/>
      <c r="G65" s="115"/>
      <c r="H65" s="112"/>
      <c r="I65" s="112"/>
      <c r="J65" s="112"/>
      <c r="K65" s="112"/>
      <c r="L65" s="112"/>
      <c r="M65" s="112"/>
      <c r="N65" s="130"/>
      <c r="O65" s="130"/>
      <c r="P65" s="130"/>
      <c r="Q65" s="160" t="s">
        <v>390</v>
      </c>
      <c r="R65" s="130"/>
      <c r="S65" s="130"/>
      <c r="T65" s="233"/>
      <c r="U65" s="233"/>
      <c r="V65" s="233"/>
      <c r="W65" s="233"/>
      <c r="X65" s="233"/>
      <c r="Y65" s="233"/>
      <c r="Z65" s="239"/>
    </row>
    <row r="66" spans="1:26" ht="30">
      <c r="A66" s="74"/>
      <c r="B66" s="143" t="s">
        <v>208</v>
      </c>
      <c r="C66" s="78"/>
      <c r="D66" s="154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 t="s">
        <v>209</v>
      </c>
      <c r="Q66" s="175"/>
      <c r="R66" s="130"/>
      <c r="S66" s="130"/>
      <c r="T66" s="176">
        <f aca="true" t="shared" si="7" ref="T66:Y66">SUM(T8,T55,T60,T63)</f>
        <v>5298.4310000000005</v>
      </c>
      <c r="U66" s="176">
        <f t="shared" si="7"/>
        <v>5072.549869999999</v>
      </c>
      <c r="V66" s="176">
        <f t="shared" si="7"/>
        <v>5035.535999999999</v>
      </c>
      <c r="W66" s="176">
        <f t="shared" si="7"/>
        <v>4605.2</v>
      </c>
      <c r="X66" s="176">
        <f t="shared" si="7"/>
        <v>4835.46</v>
      </c>
      <c r="Y66" s="176">
        <f t="shared" si="7"/>
        <v>5077.233000000001</v>
      </c>
      <c r="Z66" s="239"/>
    </row>
    <row r="67" spans="1:26" ht="15">
      <c r="A67" s="74"/>
      <c r="B67" s="143"/>
      <c r="C67" s="78"/>
      <c r="D67" s="154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75"/>
      <c r="R67" s="130"/>
      <c r="S67" s="130"/>
      <c r="T67" s="176"/>
      <c r="U67" s="176"/>
      <c r="V67" s="176"/>
      <c r="W67" s="176"/>
      <c r="X67" s="176"/>
      <c r="Y67" s="176"/>
      <c r="Z67" s="239"/>
    </row>
    <row r="68" spans="1:26" ht="15">
      <c r="A68" s="74"/>
      <c r="B68" s="143"/>
      <c r="C68" s="78"/>
      <c r="D68" s="154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75"/>
      <c r="R68" s="130"/>
      <c r="S68" s="130"/>
      <c r="T68" s="176"/>
      <c r="U68" s="176"/>
      <c r="V68" s="176"/>
      <c r="W68" s="176"/>
      <c r="X68" s="176"/>
      <c r="Y68" s="176"/>
      <c r="Z68" s="239"/>
    </row>
    <row r="69" spans="1:26" ht="15">
      <c r="A69" s="74"/>
      <c r="B69" s="143"/>
      <c r="C69" s="78"/>
      <c r="D69" s="154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75"/>
      <c r="R69" s="130"/>
      <c r="S69" s="130"/>
      <c r="T69" s="176"/>
      <c r="U69" s="176"/>
      <c r="V69" s="176"/>
      <c r="W69" s="176"/>
      <c r="X69" s="176"/>
      <c r="Y69" s="176"/>
      <c r="Z69" s="239"/>
    </row>
    <row r="70" spans="1:26" ht="15">
      <c r="A70" s="74"/>
      <c r="B70" s="143"/>
      <c r="C70" s="78"/>
      <c r="D70" s="154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75"/>
      <c r="R70" s="130"/>
      <c r="S70" s="130"/>
      <c r="T70" s="176"/>
      <c r="U70" s="176"/>
      <c r="V70" s="176"/>
      <c r="W70" s="176"/>
      <c r="X70" s="176"/>
      <c r="Y70" s="176"/>
      <c r="Z70" s="239"/>
    </row>
    <row r="71" spans="1:27" ht="71.25">
      <c r="A71" s="94" t="s">
        <v>416</v>
      </c>
      <c r="B71" s="147" t="s">
        <v>406</v>
      </c>
      <c r="C71" s="81"/>
      <c r="D71" s="173">
        <v>1003</v>
      </c>
      <c r="E71" s="112"/>
      <c r="F71" s="112"/>
      <c r="G71" s="115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32">
        <v>730.34</v>
      </c>
      <c r="U71" s="132">
        <v>730.34</v>
      </c>
      <c r="V71" s="132"/>
      <c r="W71" s="132">
        <v>277.9</v>
      </c>
      <c r="X71" s="132">
        <f>W71*1.1</f>
        <v>305.69</v>
      </c>
      <c r="Y71" s="132">
        <f>X71*1.1</f>
        <v>336.259</v>
      </c>
      <c r="Z71" s="132"/>
      <c r="AA71" s="25"/>
    </row>
    <row r="72" spans="1:27" ht="15">
      <c r="A72" s="81"/>
      <c r="B72" s="148" t="s">
        <v>280</v>
      </c>
      <c r="C72" s="81"/>
      <c r="D72" s="172"/>
      <c r="E72" s="112"/>
      <c r="F72" s="112"/>
      <c r="G72" s="115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33">
        <f aca="true" t="shared" si="8" ref="T72:Y72">T66+T67+T68+T69+T70+T71</f>
        <v>6028.771000000001</v>
      </c>
      <c r="U72" s="133">
        <f t="shared" si="8"/>
        <v>5802.889869999999</v>
      </c>
      <c r="V72" s="133">
        <f t="shared" si="8"/>
        <v>5035.535999999999</v>
      </c>
      <c r="W72" s="133">
        <f t="shared" si="8"/>
        <v>4883.099999999999</v>
      </c>
      <c r="X72" s="133">
        <f t="shared" si="8"/>
        <v>5141.15</v>
      </c>
      <c r="Y72" s="133">
        <f t="shared" si="8"/>
        <v>5413.492000000001</v>
      </c>
      <c r="Z72" s="133"/>
      <c r="AA72" s="34"/>
    </row>
    <row r="73" spans="1:25" ht="0.75" customHeight="1">
      <c r="A73" s="81"/>
      <c r="B73" s="83"/>
      <c r="C73" s="81"/>
      <c r="D73" s="90"/>
      <c r="E73" s="9"/>
      <c r="F73" s="9"/>
      <c r="G73" s="12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26"/>
    </row>
    <row r="74" spans="1:25" ht="13.5" customHeight="1" hidden="1">
      <c r="A74" s="81"/>
      <c r="B74" s="84"/>
      <c r="C74" s="81"/>
      <c r="D74" s="90"/>
      <c r="E74" s="9"/>
      <c r="F74" s="9"/>
      <c r="G74" s="12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4.25" customHeight="1" hidden="1">
      <c r="A75" s="81"/>
      <c r="B75" s="84"/>
      <c r="C75" s="81"/>
      <c r="D75" s="90"/>
      <c r="E75" s="9"/>
      <c r="F75" s="9"/>
      <c r="G75" s="12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37"/>
      <c r="U75" s="37"/>
      <c r="W75" s="9"/>
      <c r="X75" s="9"/>
      <c r="Y75" s="9"/>
    </row>
    <row r="76" spans="1:25" s="11" customFormat="1" ht="11.25" customHeight="1" hidden="1">
      <c r="A76" s="268"/>
      <c r="B76" s="269"/>
      <c r="C76" s="270"/>
      <c r="D76" s="70"/>
      <c r="E76" s="19"/>
      <c r="F76" s="19"/>
      <c r="G76" s="42"/>
      <c r="H76" s="43"/>
      <c r="I76" s="43"/>
      <c r="J76" s="43"/>
      <c r="K76" s="43"/>
      <c r="L76" s="43"/>
      <c r="M76" s="43"/>
      <c r="N76" s="19"/>
      <c r="O76" s="19"/>
      <c r="P76" s="19"/>
      <c r="Q76" s="14"/>
      <c r="R76" s="14"/>
      <c r="S76" s="14"/>
      <c r="T76" s="14"/>
      <c r="U76" s="14"/>
      <c r="V76" s="14"/>
      <c r="W76" s="14"/>
      <c r="X76" s="14"/>
      <c r="Y76" s="14"/>
    </row>
    <row r="77" spans="1:24" s="11" customFormat="1" ht="12.75">
      <c r="A77" s="77"/>
      <c r="B77" s="77"/>
      <c r="C77" s="77"/>
      <c r="D77" s="77"/>
      <c r="G77" s="41"/>
      <c r="H77" s="38"/>
      <c r="I77" s="38"/>
      <c r="J77" s="38"/>
      <c r="K77" s="38"/>
      <c r="L77" s="38"/>
      <c r="M77" s="38"/>
      <c r="Q77" s="16"/>
      <c r="R77" s="16"/>
      <c r="S77" s="16"/>
      <c r="T77" s="16"/>
      <c r="U77" s="16"/>
      <c r="X77" s="29"/>
    </row>
    <row r="79" spans="17:24" ht="12.75">
      <c r="Q79" s="21" t="s">
        <v>210</v>
      </c>
      <c r="R79" s="21"/>
      <c r="S79" s="21"/>
      <c r="T79" s="59"/>
      <c r="U79" s="59"/>
      <c r="V79" s="20"/>
      <c r="W79" s="20"/>
      <c r="X79" s="20" t="s">
        <v>209</v>
      </c>
    </row>
    <row r="80" spans="2:26" ht="12.75">
      <c r="B80" s="249" t="s">
        <v>219</v>
      </c>
      <c r="C80" s="249"/>
      <c r="D80" s="249"/>
      <c r="E80" s="11"/>
      <c r="F80" s="11"/>
      <c r="H80" s="44" t="s">
        <v>289</v>
      </c>
      <c r="Q80" s="21" t="s">
        <v>212</v>
      </c>
      <c r="R80" s="21"/>
      <c r="S80" s="21"/>
      <c r="T80" s="21"/>
      <c r="U80" s="21"/>
      <c r="V80" s="20"/>
      <c r="W80" s="20"/>
      <c r="X80" s="30"/>
      <c r="Y80" s="267" t="s">
        <v>290</v>
      </c>
      <c r="Z80" s="267"/>
    </row>
    <row r="81" spans="7:13" ht="12.75">
      <c r="G81" s="32"/>
      <c r="H81" s="11"/>
      <c r="I81" s="11"/>
      <c r="J81" s="11"/>
      <c r="K81" s="11"/>
      <c r="L81" s="11"/>
      <c r="M81" s="11"/>
    </row>
    <row r="82" spans="7:13" ht="12.75">
      <c r="G82" s="32"/>
      <c r="I82" s="11"/>
      <c r="J82" s="11"/>
      <c r="K82" s="11"/>
      <c r="L82" s="11"/>
      <c r="M82" s="11"/>
    </row>
  </sheetData>
  <sheetProtection/>
  <mergeCells count="31">
    <mergeCell ref="B21:B22"/>
    <mergeCell ref="N4:Q4"/>
    <mergeCell ref="R4:R5"/>
    <mergeCell ref="B80:D80"/>
    <mergeCell ref="G35:G36"/>
    <mergeCell ref="H35:H36"/>
    <mergeCell ref="Y80:Z80"/>
    <mergeCell ref="W4:W5"/>
    <mergeCell ref="T4:U4"/>
    <mergeCell ref="Z3:Z5"/>
    <mergeCell ref="A76:C76"/>
    <mergeCell ref="X1:Y1"/>
    <mergeCell ref="A2:Y2"/>
    <mergeCell ref="A3:C5"/>
    <mergeCell ref="D3:D5"/>
    <mergeCell ref="E3:Q3"/>
    <mergeCell ref="J4:M4"/>
    <mergeCell ref="V4:V5"/>
    <mergeCell ref="X4:Y4"/>
    <mergeCell ref="E4:E5"/>
    <mergeCell ref="R3:Y3"/>
    <mergeCell ref="I35:I36"/>
    <mergeCell ref="A23:A24"/>
    <mergeCell ref="C21:C22"/>
    <mergeCell ref="B23:B24"/>
    <mergeCell ref="C23:C24"/>
    <mergeCell ref="F4:I4"/>
    <mergeCell ref="B9:B11"/>
    <mergeCell ref="C9:C11"/>
    <mergeCell ref="A9:A11"/>
    <mergeCell ref="A21:A2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3"/>
  <sheetViews>
    <sheetView zoomScale="70" zoomScaleNormal="70" zoomScaleSheetLayoutView="70" zoomScalePageLayoutView="0" workbookViewId="0" topLeftCell="A1">
      <pane xSplit="6" ySplit="6" topLeftCell="M7" activePane="bottomRight" state="frozen"/>
      <selection pane="topLeft" activeCell="A60" sqref="A60:Z76"/>
      <selection pane="topRight" activeCell="A60" sqref="A60:Z76"/>
      <selection pane="bottomLeft" activeCell="A60" sqref="A60:Z76"/>
      <selection pane="bottomRight" activeCell="A60" sqref="A60:Z76"/>
    </sheetView>
  </sheetViews>
  <sheetFormatPr defaultColWidth="9.00390625" defaultRowHeight="12.75"/>
  <cols>
    <col min="1" max="1" width="7.00390625" style="15" customWidth="1"/>
    <col min="2" max="2" width="35.75390625" style="15" customWidth="1"/>
    <col min="3" max="3" width="11.125" style="15" customWidth="1"/>
    <col min="4" max="4" width="7.125" style="15" customWidth="1"/>
    <col min="5" max="5" width="0.12890625" style="15" hidden="1" customWidth="1"/>
    <col min="6" max="6" width="1.25" style="15" hidden="1" customWidth="1"/>
    <col min="7" max="7" width="17.625" style="33" customWidth="1"/>
    <col min="8" max="8" width="11.125" style="15" customWidth="1"/>
    <col min="9" max="9" width="12.25390625" style="15" customWidth="1"/>
    <col min="10" max="10" width="0.12890625" style="15" hidden="1" customWidth="1"/>
    <col min="11" max="11" width="17.00390625" style="15" customWidth="1"/>
    <col min="12" max="12" width="10.25390625" style="15" customWidth="1"/>
    <col min="13" max="13" width="11.875" style="15" customWidth="1"/>
    <col min="14" max="14" width="0.12890625" style="15" hidden="1" customWidth="1"/>
    <col min="15" max="15" width="22.00390625" style="15" customWidth="1"/>
    <col min="16" max="16" width="11.25390625" style="15" customWidth="1"/>
    <col min="17" max="17" width="12.375" style="15" customWidth="1"/>
    <col min="18" max="19" width="0.12890625" style="15" hidden="1" customWidth="1"/>
    <col min="20" max="20" width="13.875" style="15" customWidth="1"/>
    <col min="21" max="21" width="11.00390625" style="15" customWidth="1"/>
    <col min="22" max="22" width="9.875" style="15" customWidth="1"/>
    <col min="23" max="23" width="12.25390625" style="15" customWidth="1"/>
    <col min="24" max="24" width="15.00390625" style="15" customWidth="1"/>
    <col min="25" max="25" width="14.125" style="15" customWidth="1"/>
    <col min="26" max="26" width="6.875" style="0" customWidth="1"/>
  </cols>
  <sheetData>
    <row r="1" spans="7:13" ht="12.75">
      <c r="G1" s="31"/>
      <c r="H1" s="1"/>
      <c r="I1" s="1"/>
      <c r="J1" s="1"/>
      <c r="K1" s="1"/>
      <c r="L1" s="1"/>
      <c r="M1" s="1"/>
    </row>
    <row r="2" spans="1:25" ht="12.75">
      <c r="A2" s="251" t="s">
        <v>336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26" ht="31.5" customHeight="1">
      <c r="A3" s="277" t="s">
        <v>0</v>
      </c>
      <c r="B3" s="277"/>
      <c r="C3" s="277"/>
      <c r="D3" s="282" t="s">
        <v>1</v>
      </c>
      <c r="E3" s="277" t="s">
        <v>2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 t="s">
        <v>3</v>
      </c>
      <c r="S3" s="277"/>
      <c r="T3" s="277"/>
      <c r="U3" s="277"/>
      <c r="V3" s="277"/>
      <c r="W3" s="277"/>
      <c r="X3" s="277"/>
      <c r="Y3" s="277"/>
      <c r="Z3" s="277" t="s">
        <v>392</v>
      </c>
    </row>
    <row r="4" spans="1:26" ht="44.25" customHeight="1">
      <c r="A4" s="277"/>
      <c r="B4" s="277"/>
      <c r="C4" s="277"/>
      <c r="D4" s="282"/>
      <c r="E4" s="277"/>
      <c r="F4" s="277" t="s">
        <v>4</v>
      </c>
      <c r="G4" s="277"/>
      <c r="H4" s="277"/>
      <c r="I4" s="277"/>
      <c r="J4" s="277" t="s">
        <v>5</v>
      </c>
      <c r="K4" s="277"/>
      <c r="L4" s="277"/>
      <c r="M4" s="277"/>
      <c r="N4" s="277" t="s">
        <v>6</v>
      </c>
      <c r="O4" s="277"/>
      <c r="P4" s="277"/>
      <c r="Q4" s="277"/>
      <c r="R4" s="277"/>
      <c r="S4" s="277" t="s">
        <v>7</v>
      </c>
      <c r="T4" s="277"/>
      <c r="U4" s="277"/>
      <c r="V4" s="277" t="s">
        <v>326</v>
      </c>
      <c r="W4" s="277" t="s">
        <v>327</v>
      </c>
      <c r="X4" s="277" t="s">
        <v>8</v>
      </c>
      <c r="Y4" s="277"/>
      <c r="Z4" s="277"/>
    </row>
    <row r="5" spans="1:26" ht="76.5">
      <c r="A5" s="277"/>
      <c r="B5" s="277"/>
      <c r="C5" s="277"/>
      <c r="D5" s="282"/>
      <c r="E5" s="277"/>
      <c r="F5" s="61"/>
      <c r="G5" s="61" t="s">
        <v>9</v>
      </c>
      <c r="H5" s="61" t="s">
        <v>10</v>
      </c>
      <c r="I5" s="61" t="s">
        <v>11</v>
      </c>
      <c r="J5" s="61"/>
      <c r="K5" s="61" t="s">
        <v>9</v>
      </c>
      <c r="L5" s="61" t="s">
        <v>10</v>
      </c>
      <c r="M5" s="61" t="s">
        <v>11</v>
      </c>
      <c r="N5" s="61"/>
      <c r="O5" s="61" t="s">
        <v>9</v>
      </c>
      <c r="P5" s="61" t="s">
        <v>10</v>
      </c>
      <c r="Q5" s="61" t="s">
        <v>11</v>
      </c>
      <c r="R5" s="277"/>
      <c r="S5" s="61"/>
      <c r="T5" s="61" t="s">
        <v>332</v>
      </c>
      <c r="U5" s="61" t="s">
        <v>325</v>
      </c>
      <c r="V5" s="277"/>
      <c r="W5" s="277"/>
      <c r="X5" s="61" t="s">
        <v>328</v>
      </c>
      <c r="Y5" s="61" t="s">
        <v>330</v>
      </c>
      <c r="Z5" s="277"/>
    </row>
    <row r="6" spans="1:26" ht="12.75">
      <c r="A6" s="2" t="s">
        <v>12</v>
      </c>
      <c r="B6" s="2" t="s">
        <v>13</v>
      </c>
      <c r="C6" s="2" t="s">
        <v>14</v>
      </c>
      <c r="D6" s="3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" t="s">
        <v>22</v>
      </c>
      <c r="P6" s="2" t="s">
        <v>23</v>
      </c>
      <c r="Q6" s="2" t="s">
        <v>24</v>
      </c>
      <c r="R6" s="2"/>
      <c r="S6" s="2"/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28.5">
      <c r="A7" s="4" t="s">
        <v>32</v>
      </c>
      <c r="B7" s="107" t="s">
        <v>33</v>
      </c>
      <c r="C7" s="65" t="s">
        <v>34</v>
      </c>
      <c r="D7" s="151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233">
        <f aca="true" t="shared" si="0" ref="T7:Y7">SUM(T8,T55,T60,T63)</f>
        <v>3501.1549999999993</v>
      </c>
      <c r="U7" s="233">
        <f t="shared" si="0"/>
        <v>3347.6632099999997</v>
      </c>
      <c r="V7" s="233">
        <f t="shared" si="0"/>
        <v>3685.77</v>
      </c>
      <c r="W7" s="233">
        <f t="shared" si="0"/>
        <v>3879.0382</v>
      </c>
      <c r="X7" s="233">
        <f t="shared" si="0"/>
        <v>4111.780492000001</v>
      </c>
      <c r="Y7" s="233">
        <f t="shared" si="0"/>
        <v>4358.487321520001</v>
      </c>
      <c r="Z7" s="112"/>
    </row>
    <row r="8" spans="1:26" ht="99.75">
      <c r="A8" s="66" t="s">
        <v>35</v>
      </c>
      <c r="B8" s="108" t="s">
        <v>36</v>
      </c>
      <c r="C8" s="64" t="s">
        <v>37</v>
      </c>
      <c r="D8" s="154"/>
      <c r="E8" s="130"/>
      <c r="F8" s="130"/>
      <c r="G8" s="155"/>
      <c r="H8" s="155"/>
      <c r="I8" s="155"/>
      <c r="J8" s="155"/>
      <c r="K8" s="155"/>
      <c r="L8" s="155"/>
      <c r="M8" s="155"/>
      <c r="N8" s="130"/>
      <c r="O8" s="130"/>
      <c r="P8" s="130"/>
      <c r="Q8" s="130"/>
      <c r="R8" s="130"/>
      <c r="S8" s="130"/>
      <c r="T8" s="233">
        <f aca="true" t="shared" si="1" ref="T8:Y8">SUM(T9:T54)</f>
        <v>3392.7049999999995</v>
      </c>
      <c r="U8" s="233">
        <f t="shared" si="1"/>
        <v>3239.21321</v>
      </c>
      <c r="V8" s="233">
        <f t="shared" si="1"/>
        <v>3573.91</v>
      </c>
      <c r="W8" s="233">
        <f t="shared" si="1"/>
        <v>3760.4665999999997</v>
      </c>
      <c r="X8" s="233">
        <f t="shared" si="1"/>
        <v>3986.0945960000004</v>
      </c>
      <c r="Y8" s="233">
        <f t="shared" si="1"/>
        <v>4225.260271760001</v>
      </c>
      <c r="Z8" s="112"/>
    </row>
    <row r="9" spans="1:26" ht="156.75">
      <c r="A9" s="283" t="s">
        <v>38</v>
      </c>
      <c r="B9" s="284" t="s">
        <v>39</v>
      </c>
      <c r="C9" s="281" t="s">
        <v>40</v>
      </c>
      <c r="D9" s="154" t="s">
        <v>220</v>
      </c>
      <c r="E9" s="130"/>
      <c r="F9" s="130"/>
      <c r="G9" s="181" t="s">
        <v>41</v>
      </c>
      <c r="H9" s="157" t="s">
        <v>42</v>
      </c>
      <c r="I9" s="182" t="s">
        <v>253</v>
      </c>
      <c r="J9" s="155"/>
      <c r="K9" s="183" t="s">
        <v>44</v>
      </c>
      <c r="L9" s="182" t="s">
        <v>45</v>
      </c>
      <c r="M9" s="182" t="s">
        <v>43</v>
      </c>
      <c r="N9" s="155"/>
      <c r="O9" s="155" t="s">
        <v>417</v>
      </c>
      <c r="P9" s="184" t="s">
        <v>373</v>
      </c>
      <c r="Q9" s="160" t="s">
        <v>389</v>
      </c>
      <c r="R9" s="130"/>
      <c r="S9" s="130"/>
      <c r="T9" s="125">
        <v>762.705</v>
      </c>
      <c r="U9" s="130">
        <v>742.6483</v>
      </c>
      <c r="V9" s="130">
        <v>812.31</v>
      </c>
      <c r="W9" s="125">
        <f aca="true" t="shared" si="2" ref="W9:Y10">V9*1.06</f>
        <v>861.0486</v>
      </c>
      <c r="X9" s="125">
        <f t="shared" si="2"/>
        <v>912.711516</v>
      </c>
      <c r="Y9" s="125">
        <f t="shared" si="2"/>
        <v>967.4742069600001</v>
      </c>
      <c r="Z9" s="112"/>
    </row>
    <row r="10" spans="1:26" ht="156.75">
      <c r="A10" s="283"/>
      <c r="B10" s="284"/>
      <c r="C10" s="281"/>
      <c r="D10" s="154" t="s">
        <v>318</v>
      </c>
      <c r="E10" s="130"/>
      <c r="F10" s="130"/>
      <c r="G10" s="181" t="s">
        <v>41</v>
      </c>
      <c r="H10" s="157" t="s">
        <v>42</v>
      </c>
      <c r="I10" s="182" t="s">
        <v>253</v>
      </c>
      <c r="J10" s="155"/>
      <c r="K10" s="183" t="s">
        <v>44</v>
      </c>
      <c r="L10" s="182" t="s">
        <v>45</v>
      </c>
      <c r="M10" s="182" t="s">
        <v>43</v>
      </c>
      <c r="N10" s="155"/>
      <c r="O10" s="155" t="s">
        <v>417</v>
      </c>
      <c r="P10" s="155"/>
      <c r="Q10" s="160" t="s">
        <v>389</v>
      </c>
      <c r="R10" s="130"/>
      <c r="S10" s="130"/>
      <c r="T10" s="125"/>
      <c r="U10" s="130"/>
      <c r="V10" s="125">
        <v>10</v>
      </c>
      <c r="W10" s="125">
        <f t="shared" si="2"/>
        <v>10.600000000000001</v>
      </c>
      <c r="X10" s="125">
        <f t="shared" si="2"/>
        <v>11.236000000000002</v>
      </c>
      <c r="Y10" s="125">
        <f t="shared" si="2"/>
        <v>11.910160000000003</v>
      </c>
      <c r="Z10" s="112"/>
    </row>
    <row r="11" spans="1:26" ht="156.75">
      <c r="A11" s="283"/>
      <c r="B11" s="284"/>
      <c r="C11" s="281"/>
      <c r="D11" s="154" t="s">
        <v>281</v>
      </c>
      <c r="E11" s="130"/>
      <c r="F11" s="130"/>
      <c r="G11" s="181" t="s">
        <v>41</v>
      </c>
      <c r="H11" s="157" t="s">
        <v>42</v>
      </c>
      <c r="I11" s="182" t="s">
        <v>253</v>
      </c>
      <c r="J11" s="155"/>
      <c r="K11" s="183" t="s">
        <v>44</v>
      </c>
      <c r="L11" s="182" t="s">
        <v>45</v>
      </c>
      <c r="M11" s="182" t="s">
        <v>43</v>
      </c>
      <c r="N11" s="155"/>
      <c r="O11" s="155" t="s">
        <v>417</v>
      </c>
      <c r="P11" s="155"/>
      <c r="Q11" s="160" t="s">
        <v>389</v>
      </c>
      <c r="R11" s="130"/>
      <c r="S11" s="130"/>
      <c r="T11" s="125">
        <v>10</v>
      </c>
      <c r="U11" s="130"/>
      <c r="V11" s="130"/>
      <c r="W11" s="125"/>
      <c r="X11" s="125"/>
      <c r="Y11" s="125"/>
      <c r="Z11" s="112"/>
    </row>
    <row r="12" spans="1:26" ht="28.5">
      <c r="A12" s="4" t="s">
        <v>46</v>
      </c>
      <c r="B12" s="108" t="s">
        <v>47</v>
      </c>
      <c r="C12" s="64" t="s">
        <v>48</v>
      </c>
      <c r="D12" s="154"/>
      <c r="E12" s="130"/>
      <c r="F12" s="130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30"/>
      <c r="S12" s="130"/>
      <c r="T12" s="125"/>
      <c r="U12" s="130"/>
      <c r="V12" s="130"/>
      <c r="W12" s="125"/>
      <c r="X12" s="125"/>
      <c r="Y12" s="125"/>
      <c r="Z12" s="112"/>
    </row>
    <row r="13" spans="1:26" ht="256.5">
      <c r="A13" s="4" t="s">
        <v>49</v>
      </c>
      <c r="B13" s="108" t="s">
        <v>393</v>
      </c>
      <c r="C13" s="64" t="s">
        <v>50</v>
      </c>
      <c r="D13" s="154"/>
      <c r="E13" s="130"/>
      <c r="F13" s="130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30"/>
      <c r="S13" s="130"/>
      <c r="T13" s="125"/>
      <c r="U13" s="130"/>
      <c r="V13" s="130"/>
      <c r="W13" s="125"/>
      <c r="X13" s="125"/>
      <c r="Y13" s="125"/>
      <c r="Z13" s="112"/>
    </row>
    <row r="14" spans="1:26" ht="213.75">
      <c r="A14" s="4" t="s">
        <v>51</v>
      </c>
      <c r="B14" s="108" t="s">
        <v>394</v>
      </c>
      <c r="C14" s="64" t="s">
        <v>52</v>
      </c>
      <c r="D14" s="154" t="s">
        <v>226</v>
      </c>
      <c r="E14" s="155"/>
      <c r="F14" s="155"/>
      <c r="G14" s="185" t="s">
        <v>41</v>
      </c>
      <c r="H14" s="162" t="s">
        <v>284</v>
      </c>
      <c r="I14" s="186" t="s">
        <v>253</v>
      </c>
      <c r="J14" s="155"/>
      <c r="K14" s="187" t="s">
        <v>44</v>
      </c>
      <c r="L14" s="186" t="s">
        <v>283</v>
      </c>
      <c r="M14" s="186" t="s">
        <v>43</v>
      </c>
      <c r="N14" s="155"/>
      <c r="O14" s="155" t="s">
        <v>417</v>
      </c>
      <c r="P14" s="155" t="s">
        <v>384</v>
      </c>
      <c r="Q14" s="160" t="s">
        <v>389</v>
      </c>
      <c r="R14" s="130"/>
      <c r="S14" s="130"/>
      <c r="T14" s="125">
        <v>72.67</v>
      </c>
      <c r="U14" s="130">
        <v>72.67</v>
      </c>
      <c r="V14" s="125">
        <v>26.3</v>
      </c>
      <c r="W14" s="125"/>
      <c r="X14" s="125"/>
      <c r="Y14" s="125"/>
      <c r="Z14" s="112"/>
    </row>
    <row r="15" spans="1:26" ht="142.5">
      <c r="A15" s="4" t="s">
        <v>53</v>
      </c>
      <c r="B15" s="108" t="s">
        <v>54</v>
      </c>
      <c r="C15" s="64" t="s">
        <v>55</v>
      </c>
      <c r="D15" s="154"/>
      <c r="E15" s="130"/>
      <c r="F15" s="130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30"/>
      <c r="S15" s="130"/>
      <c r="T15" s="125"/>
      <c r="U15" s="130"/>
      <c r="V15" s="130"/>
      <c r="W15" s="125"/>
      <c r="X15" s="125"/>
      <c r="Y15" s="125"/>
      <c r="Z15" s="112"/>
    </row>
    <row r="16" spans="1:26" ht="99.75">
      <c r="A16" s="4" t="s">
        <v>56</v>
      </c>
      <c r="B16" s="108" t="s">
        <v>57</v>
      </c>
      <c r="C16" s="64" t="s">
        <v>58</v>
      </c>
      <c r="D16" s="154"/>
      <c r="E16" s="130"/>
      <c r="F16" s="130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30"/>
      <c r="S16" s="130"/>
      <c r="T16" s="125"/>
      <c r="U16" s="130"/>
      <c r="V16" s="130"/>
      <c r="W16" s="125"/>
      <c r="X16" s="125"/>
      <c r="Y16" s="125"/>
      <c r="Z16" s="112"/>
    </row>
    <row r="17" spans="1:26" ht="128.25">
      <c r="A17" s="4" t="s">
        <v>59</v>
      </c>
      <c r="B17" s="108" t="s">
        <v>60</v>
      </c>
      <c r="C17" s="64" t="s">
        <v>61</v>
      </c>
      <c r="D17" s="154"/>
      <c r="E17" s="130"/>
      <c r="F17" s="130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30"/>
      <c r="S17" s="130"/>
      <c r="T17" s="125"/>
      <c r="U17" s="130"/>
      <c r="V17" s="130"/>
      <c r="W17" s="125"/>
      <c r="X17" s="125"/>
      <c r="Y17" s="125"/>
      <c r="Z17" s="112"/>
    </row>
    <row r="18" spans="1:26" ht="57">
      <c r="A18" s="4" t="s">
        <v>62</v>
      </c>
      <c r="B18" s="108" t="s">
        <v>63</v>
      </c>
      <c r="C18" s="64" t="s">
        <v>64</v>
      </c>
      <c r="D18" s="154"/>
      <c r="E18" s="130"/>
      <c r="F18" s="130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30"/>
      <c r="S18" s="130"/>
      <c r="T18" s="125"/>
      <c r="U18" s="130"/>
      <c r="V18" s="130"/>
      <c r="W18" s="125"/>
      <c r="X18" s="125"/>
      <c r="Y18" s="125"/>
      <c r="Z18" s="112"/>
    </row>
    <row r="19" spans="1:26" ht="42.75">
      <c r="A19" s="4" t="s">
        <v>65</v>
      </c>
      <c r="B19" s="108" t="s">
        <v>66</v>
      </c>
      <c r="C19" s="64" t="s">
        <v>67</v>
      </c>
      <c r="D19" s="154"/>
      <c r="E19" s="130"/>
      <c r="F19" s="130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30"/>
      <c r="S19" s="130"/>
      <c r="T19" s="125"/>
      <c r="U19" s="130"/>
      <c r="V19" s="130"/>
      <c r="W19" s="125"/>
      <c r="X19" s="125"/>
      <c r="Y19" s="125"/>
      <c r="Z19" s="112"/>
    </row>
    <row r="20" spans="1:26" ht="57">
      <c r="A20" s="4" t="s">
        <v>68</v>
      </c>
      <c r="B20" s="108" t="s">
        <v>69</v>
      </c>
      <c r="C20" s="64" t="s">
        <v>70</v>
      </c>
      <c r="D20" s="154"/>
      <c r="E20" s="130"/>
      <c r="F20" s="130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30"/>
      <c r="S20" s="130"/>
      <c r="T20" s="125"/>
      <c r="U20" s="130"/>
      <c r="V20" s="130"/>
      <c r="W20" s="125"/>
      <c r="X20" s="125"/>
      <c r="Y20" s="125"/>
      <c r="Z20" s="112"/>
    </row>
    <row r="21" spans="1:26" ht="156.75">
      <c r="A21" s="283" t="s">
        <v>71</v>
      </c>
      <c r="B21" s="285" t="s">
        <v>72</v>
      </c>
      <c r="C21" s="281" t="s">
        <v>73</v>
      </c>
      <c r="D21" s="154" t="s">
        <v>287</v>
      </c>
      <c r="E21" s="130"/>
      <c r="F21" s="130"/>
      <c r="G21" s="185" t="s">
        <v>41</v>
      </c>
      <c r="H21" s="162" t="s">
        <v>75</v>
      </c>
      <c r="I21" s="186" t="s">
        <v>76</v>
      </c>
      <c r="J21" s="155"/>
      <c r="K21" s="187" t="s">
        <v>44</v>
      </c>
      <c r="L21" s="186" t="s">
        <v>279</v>
      </c>
      <c r="M21" s="186" t="s">
        <v>43</v>
      </c>
      <c r="N21" s="155"/>
      <c r="O21" s="155" t="s">
        <v>417</v>
      </c>
      <c r="P21" s="162" t="s">
        <v>371</v>
      </c>
      <c r="Q21" s="160" t="s">
        <v>255</v>
      </c>
      <c r="R21" s="130"/>
      <c r="S21" s="130"/>
      <c r="T21" s="125"/>
      <c r="U21" s="130"/>
      <c r="V21" s="233"/>
      <c r="W21" s="125"/>
      <c r="X21" s="125"/>
      <c r="Y21" s="125"/>
      <c r="Z21" s="112"/>
    </row>
    <row r="22" spans="1:26" ht="156.75">
      <c r="A22" s="283"/>
      <c r="B22" s="285"/>
      <c r="C22" s="281"/>
      <c r="D22" s="154" t="s">
        <v>278</v>
      </c>
      <c r="E22" s="130"/>
      <c r="F22" s="130"/>
      <c r="G22" s="185" t="s">
        <v>41</v>
      </c>
      <c r="H22" s="162" t="s">
        <v>354</v>
      </c>
      <c r="I22" s="186" t="s">
        <v>76</v>
      </c>
      <c r="J22" s="155"/>
      <c r="K22" s="187" t="s">
        <v>44</v>
      </c>
      <c r="L22" s="186" t="s">
        <v>355</v>
      </c>
      <c r="M22" s="186" t="s">
        <v>43</v>
      </c>
      <c r="N22" s="155"/>
      <c r="O22" s="155" t="s">
        <v>417</v>
      </c>
      <c r="P22" s="162" t="s">
        <v>370</v>
      </c>
      <c r="Q22" s="160" t="s">
        <v>389</v>
      </c>
      <c r="R22" s="130"/>
      <c r="S22" s="130"/>
      <c r="T22" s="125">
        <v>116.455</v>
      </c>
      <c r="U22" s="130">
        <v>116.455</v>
      </c>
      <c r="V22" s="233">
        <v>30</v>
      </c>
      <c r="W22" s="125">
        <f aca="true" t="shared" si="3" ref="W22:Y24">V22*1.06</f>
        <v>31.8</v>
      </c>
      <c r="X22" s="125">
        <f t="shared" si="3"/>
        <v>33.708000000000006</v>
      </c>
      <c r="Y22" s="125">
        <f t="shared" si="3"/>
        <v>35.73048000000001</v>
      </c>
      <c r="Z22" s="112"/>
    </row>
    <row r="23" spans="1:26" ht="156.75">
      <c r="A23" s="283" t="s">
        <v>78</v>
      </c>
      <c r="B23" s="285" t="s">
        <v>407</v>
      </c>
      <c r="C23" s="281" t="s">
        <v>79</v>
      </c>
      <c r="D23" s="154" t="s">
        <v>314</v>
      </c>
      <c r="E23" s="130"/>
      <c r="F23" s="130"/>
      <c r="G23" s="185" t="s">
        <v>41</v>
      </c>
      <c r="H23" s="162" t="s">
        <v>80</v>
      </c>
      <c r="I23" s="186" t="s">
        <v>76</v>
      </c>
      <c r="J23" s="155"/>
      <c r="K23" s="187" t="s">
        <v>44</v>
      </c>
      <c r="L23" s="186" t="s">
        <v>81</v>
      </c>
      <c r="M23" s="186" t="s">
        <v>43</v>
      </c>
      <c r="N23" s="155"/>
      <c r="O23" s="155" t="s">
        <v>417</v>
      </c>
      <c r="P23" s="162" t="s">
        <v>372</v>
      </c>
      <c r="Q23" s="163"/>
      <c r="R23" s="130"/>
      <c r="S23" s="130"/>
      <c r="T23" s="125"/>
      <c r="U23" s="130"/>
      <c r="V23" s="233"/>
      <c r="W23" s="125"/>
      <c r="X23" s="125"/>
      <c r="Y23" s="125"/>
      <c r="Z23" s="112"/>
    </row>
    <row r="24" spans="1:26" ht="156.75">
      <c r="A24" s="283"/>
      <c r="B24" s="285"/>
      <c r="C24" s="281"/>
      <c r="D24" s="154" t="s">
        <v>360</v>
      </c>
      <c r="E24" s="130"/>
      <c r="F24" s="130"/>
      <c r="G24" s="185" t="s">
        <v>41</v>
      </c>
      <c r="H24" s="162" t="s">
        <v>80</v>
      </c>
      <c r="I24" s="186" t="s">
        <v>76</v>
      </c>
      <c r="J24" s="155"/>
      <c r="K24" s="187" t="s">
        <v>44</v>
      </c>
      <c r="L24" s="186" t="s">
        <v>81</v>
      </c>
      <c r="M24" s="186" t="s">
        <v>43</v>
      </c>
      <c r="N24" s="155"/>
      <c r="O24" s="155" t="s">
        <v>417</v>
      </c>
      <c r="P24" s="162" t="s">
        <v>372</v>
      </c>
      <c r="Q24" s="160" t="s">
        <v>389</v>
      </c>
      <c r="R24" s="130"/>
      <c r="S24" s="130"/>
      <c r="T24" s="237">
        <v>441</v>
      </c>
      <c r="U24" s="125">
        <v>441</v>
      </c>
      <c r="V24" s="238">
        <v>442.2</v>
      </c>
      <c r="W24" s="125">
        <f t="shared" si="3"/>
        <v>468.732</v>
      </c>
      <c r="X24" s="125">
        <f t="shared" si="3"/>
        <v>496.85592</v>
      </c>
      <c r="Y24" s="125">
        <f t="shared" si="3"/>
        <v>526.6672752000001</v>
      </c>
      <c r="Z24" s="112"/>
    </row>
    <row r="25" spans="1:26" ht="156.75">
      <c r="A25" s="4" t="s">
        <v>82</v>
      </c>
      <c r="B25" s="108" t="s">
        <v>395</v>
      </c>
      <c r="C25" s="64" t="s">
        <v>83</v>
      </c>
      <c r="D25" s="154" t="s">
        <v>84</v>
      </c>
      <c r="E25" s="130"/>
      <c r="F25" s="130"/>
      <c r="G25" s="185" t="s">
        <v>41</v>
      </c>
      <c r="H25" s="162" t="s">
        <v>85</v>
      </c>
      <c r="I25" s="186" t="s">
        <v>76</v>
      </c>
      <c r="J25" s="155"/>
      <c r="K25" s="187" t="s">
        <v>44</v>
      </c>
      <c r="L25" s="186" t="s">
        <v>86</v>
      </c>
      <c r="M25" s="186" t="s">
        <v>43</v>
      </c>
      <c r="N25" s="155"/>
      <c r="O25" s="155"/>
      <c r="P25" s="162" t="s">
        <v>374</v>
      </c>
      <c r="Q25" s="160" t="s">
        <v>389</v>
      </c>
      <c r="R25" s="130"/>
      <c r="S25" s="130"/>
      <c r="T25" s="125"/>
      <c r="U25" s="130"/>
      <c r="V25" s="130"/>
      <c r="W25" s="125"/>
      <c r="X25" s="125"/>
      <c r="Y25" s="125"/>
      <c r="Z25" s="112"/>
    </row>
    <row r="26" spans="1:26" ht="71.25">
      <c r="A26" s="4" t="s">
        <v>87</v>
      </c>
      <c r="B26" s="108" t="s">
        <v>88</v>
      </c>
      <c r="C26" s="64" t="s">
        <v>89</v>
      </c>
      <c r="D26" s="154"/>
      <c r="E26" s="130"/>
      <c r="F26" s="130"/>
      <c r="G26" s="155"/>
      <c r="H26" s="155"/>
      <c r="I26" s="155"/>
      <c r="J26" s="155"/>
      <c r="K26" s="155"/>
      <c r="L26" s="155"/>
      <c r="M26" s="155"/>
      <c r="N26" s="155"/>
      <c r="O26" s="155"/>
      <c r="P26" s="162"/>
      <c r="Q26" s="155"/>
      <c r="R26" s="130"/>
      <c r="S26" s="130"/>
      <c r="T26" s="125"/>
      <c r="U26" s="130"/>
      <c r="V26" s="130"/>
      <c r="W26" s="125"/>
      <c r="X26" s="125"/>
      <c r="Y26" s="125"/>
      <c r="Z26" s="112"/>
    </row>
    <row r="27" spans="1:26" ht="99.75">
      <c r="A27" s="4" t="s">
        <v>90</v>
      </c>
      <c r="B27" s="108" t="s">
        <v>91</v>
      </c>
      <c r="C27" s="64" t="s">
        <v>92</v>
      </c>
      <c r="D27" s="154"/>
      <c r="E27" s="130"/>
      <c r="F27" s="130"/>
      <c r="G27" s="155"/>
      <c r="H27" s="155"/>
      <c r="I27" s="155"/>
      <c r="J27" s="155"/>
      <c r="K27" s="155"/>
      <c r="L27" s="155"/>
      <c r="M27" s="155"/>
      <c r="N27" s="155"/>
      <c r="O27" s="155"/>
      <c r="P27" s="162"/>
      <c r="Q27" s="155"/>
      <c r="R27" s="130"/>
      <c r="S27" s="130"/>
      <c r="T27" s="125"/>
      <c r="U27" s="130"/>
      <c r="V27" s="130"/>
      <c r="W27" s="125"/>
      <c r="X27" s="125"/>
      <c r="Y27" s="125"/>
      <c r="Z27" s="112"/>
    </row>
    <row r="28" spans="1:26" ht="57">
      <c r="A28" s="4" t="s">
        <v>93</v>
      </c>
      <c r="B28" s="108" t="s">
        <v>94</v>
      </c>
      <c r="C28" s="64" t="s">
        <v>95</v>
      </c>
      <c r="D28" s="154"/>
      <c r="E28" s="130"/>
      <c r="F28" s="130"/>
      <c r="G28" s="155"/>
      <c r="H28" s="155"/>
      <c r="I28" s="155"/>
      <c r="J28" s="155"/>
      <c r="K28" s="155"/>
      <c r="L28" s="155"/>
      <c r="M28" s="155"/>
      <c r="N28" s="155"/>
      <c r="O28" s="155"/>
      <c r="P28" s="162" t="s">
        <v>375</v>
      </c>
      <c r="Q28" s="160" t="s">
        <v>389</v>
      </c>
      <c r="R28" s="130"/>
      <c r="S28" s="130"/>
      <c r="T28" s="125"/>
      <c r="U28" s="130"/>
      <c r="V28" s="130"/>
      <c r="W28" s="125"/>
      <c r="X28" s="125"/>
      <c r="Y28" s="125"/>
      <c r="Z28" s="112"/>
    </row>
    <row r="29" spans="1:26" ht="199.5">
      <c r="A29" s="4" t="s">
        <v>96</v>
      </c>
      <c r="B29" s="108" t="s">
        <v>97</v>
      </c>
      <c r="C29" s="64" t="s">
        <v>98</v>
      </c>
      <c r="D29" s="154" t="s">
        <v>273</v>
      </c>
      <c r="E29" s="130"/>
      <c r="F29" s="130"/>
      <c r="G29" s="185" t="s">
        <v>100</v>
      </c>
      <c r="H29" s="162" t="s">
        <v>101</v>
      </c>
      <c r="I29" s="186" t="s">
        <v>76</v>
      </c>
      <c r="J29" s="155"/>
      <c r="K29" s="187" t="s">
        <v>102</v>
      </c>
      <c r="L29" s="186" t="s">
        <v>103</v>
      </c>
      <c r="M29" s="186" t="s">
        <v>104</v>
      </c>
      <c r="N29" s="155"/>
      <c r="O29" s="155" t="s">
        <v>417</v>
      </c>
      <c r="P29" s="162" t="s">
        <v>376</v>
      </c>
      <c r="Q29" s="160" t="s">
        <v>389</v>
      </c>
      <c r="R29" s="130"/>
      <c r="S29" s="130"/>
      <c r="T29" s="125">
        <v>13.4</v>
      </c>
      <c r="U29" s="130">
        <v>0</v>
      </c>
      <c r="V29" s="125">
        <v>12.488</v>
      </c>
      <c r="W29" s="125">
        <f>V29*1.06</f>
        <v>13.23728</v>
      </c>
      <c r="X29" s="125">
        <f>W29*1.06</f>
        <v>14.0315168</v>
      </c>
      <c r="Y29" s="125">
        <f>X29*1.06</f>
        <v>14.873407808000001</v>
      </c>
      <c r="Z29" s="112"/>
    </row>
    <row r="30" spans="1:26" ht="71.25">
      <c r="A30" s="4" t="s">
        <v>105</v>
      </c>
      <c r="B30" s="108" t="s">
        <v>106</v>
      </c>
      <c r="C30" s="64" t="s">
        <v>107</v>
      </c>
      <c r="D30" s="154"/>
      <c r="E30" s="130"/>
      <c r="F30" s="130"/>
      <c r="G30" s="185"/>
      <c r="H30" s="162"/>
      <c r="I30" s="186"/>
      <c r="J30" s="155"/>
      <c r="K30" s="187"/>
      <c r="L30" s="186"/>
      <c r="M30" s="186"/>
      <c r="N30" s="155"/>
      <c r="O30" s="155"/>
      <c r="P30" s="155"/>
      <c r="Q30" s="160"/>
      <c r="R30" s="130"/>
      <c r="S30" s="130"/>
      <c r="T30" s="125"/>
      <c r="U30" s="130"/>
      <c r="V30" s="130"/>
      <c r="W30" s="125"/>
      <c r="X30" s="125"/>
      <c r="Y30" s="125"/>
      <c r="Z30" s="112"/>
    </row>
    <row r="31" spans="1:26" ht="185.25">
      <c r="A31" s="4" t="s">
        <v>108</v>
      </c>
      <c r="B31" s="108" t="s">
        <v>109</v>
      </c>
      <c r="C31" s="64" t="s">
        <v>110</v>
      </c>
      <c r="D31" s="154" t="s">
        <v>111</v>
      </c>
      <c r="E31" s="130"/>
      <c r="F31" s="130"/>
      <c r="G31" s="185" t="s">
        <v>41</v>
      </c>
      <c r="H31" s="162" t="s">
        <v>112</v>
      </c>
      <c r="I31" s="186" t="s">
        <v>76</v>
      </c>
      <c r="J31" s="155"/>
      <c r="K31" s="187" t="s">
        <v>113</v>
      </c>
      <c r="L31" s="186" t="s">
        <v>114</v>
      </c>
      <c r="M31" s="186" t="s">
        <v>115</v>
      </c>
      <c r="N31" s="155"/>
      <c r="O31" s="155" t="s">
        <v>417</v>
      </c>
      <c r="P31" s="162" t="s">
        <v>377</v>
      </c>
      <c r="Q31" s="160" t="s">
        <v>389</v>
      </c>
      <c r="R31" s="130"/>
      <c r="S31" s="130"/>
      <c r="T31" s="125">
        <v>295.424</v>
      </c>
      <c r="U31" s="125">
        <v>293.28294</v>
      </c>
      <c r="V31" s="233">
        <v>274.7</v>
      </c>
      <c r="W31" s="125">
        <f aca="true" t="shared" si="4" ref="W31:Y32">V31*1.06</f>
        <v>291.182</v>
      </c>
      <c r="X31" s="125">
        <f t="shared" si="4"/>
        <v>308.65292000000005</v>
      </c>
      <c r="Y31" s="125">
        <f t="shared" si="4"/>
        <v>327.17209520000006</v>
      </c>
      <c r="Z31" s="112"/>
    </row>
    <row r="32" spans="1:26" ht="156.75">
      <c r="A32" s="4" t="s">
        <v>116</v>
      </c>
      <c r="B32" s="108" t="s">
        <v>117</v>
      </c>
      <c r="C32" s="64" t="s">
        <v>118</v>
      </c>
      <c r="D32" s="154" t="s">
        <v>111</v>
      </c>
      <c r="E32" s="130"/>
      <c r="F32" s="130"/>
      <c r="G32" s="185" t="s">
        <v>41</v>
      </c>
      <c r="H32" s="162" t="s">
        <v>119</v>
      </c>
      <c r="I32" s="186" t="s">
        <v>76</v>
      </c>
      <c r="J32" s="155"/>
      <c r="K32" s="187" t="s">
        <v>44</v>
      </c>
      <c r="L32" s="186" t="s">
        <v>120</v>
      </c>
      <c r="M32" s="186" t="s">
        <v>43</v>
      </c>
      <c r="N32" s="155"/>
      <c r="O32" s="155" t="s">
        <v>417</v>
      </c>
      <c r="P32" s="162" t="s">
        <v>378</v>
      </c>
      <c r="Q32" s="160" t="s">
        <v>389</v>
      </c>
      <c r="R32" s="130"/>
      <c r="S32" s="130"/>
      <c r="T32" s="125">
        <v>1305.906</v>
      </c>
      <c r="U32" s="125">
        <v>1266.13</v>
      </c>
      <c r="V32" s="233">
        <v>1765.412</v>
      </c>
      <c r="W32" s="125">
        <f t="shared" si="4"/>
        <v>1871.3367200000002</v>
      </c>
      <c r="X32" s="125">
        <f t="shared" si="4"/>
        <v>1983.6169232000004</v>
      </c>
      <c r="Y32" s="125">
        <f t="shared" si="4"/>
        <v>2102.6339385920005</v>
      </c>
      <c r="Z32" s="112"/>
    </row>
    <row r="33" spans="1:26" ht="171">
      <c r="A33" s="4" t="s">
        <v>121</v>
      </c>
      <c r="B33" s="108" t="s">
        <v>396</v>
      </c>
      <c r="C33" s="64" t="s">
        <v>122</v>
      </c>
      <c r="D33" s="154" t="s">
        <v>111</v>
      </c>
      <c r="E33" s="130"/>
      <c r="F33" s="130"/>
      <c r="G33" s="185" t="s">
        <v>41</v>
      </c>
      <c r="H33" s="162" t="s">
        <v>123</v>
      </c>
      <c r="I33" s="186" t="s">
        <v>76</v>
      </c>
      <c r="J33" s="155"/>
      <c r="K33" s="187" t="s">
        <v>44</v>
      </c>
      <c r="L33" s="186" t="s">
        <v>124</v>
      </c>
      <c r="M33" s="186" t="s">
        <v>43</v>
      </c>
      <c r="N33" s="155"/>
      <c r="O33" s="155" t="s">
        <v>311</v>
      </c>
      <c r="P33" s="162" t="s">
        <v>379</v>
      </c>
      <c r="Q33" s="160" t="s">
        <v>389</v>
      </c>
      <c r="R33" s="130"/>
      <c r="S33" s="130"/>
      <c r="T33" s="125"/>
      <c r="U33" s="130"/>
      <c r="V33" s="130"/>
      <c r="W33" s="125"/>
      <c r="X33" s="125"/>
      <c r="Y33" s="125"/>
      <c r="Z33" s="112"/>
    </row>
    <row r="34" spans="1:26" ht="114">
      <c r="A34" s="4" t="s">
        <v>125</v>
      </c>
      <c r="B34" s="108" t="s">
        <v>126</v>
      </c>
      <c r="C34" s="64" t="s">
        <v>127</v>
      </c>
      <c r="D34" s="154" t="s">
        <v>111</v>
      </c>
      <c r="E34" s="130"/>
      <c r="F34" s="130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60"/>
      <c r="R34" s="130"/>
      <c r="S34" s="130"/>
      <c r="T34" s="125"/>
      <c r="U34" s="130"/>
      <c r="V34" s="130"/>
      <c r="W34" s="125"/>
      <c r="X34" s="125"/>
      <c r="Y34" s="125"/>
      <c r="Z34" s="112"/>
    </row>
    <row r="35" spans="1:26" ht="156.75">
      <c r="A35" s="4" t="s">
        <v>128</v>
      </c>
      <c r="B35" s="108" t="s">
        <v>129</v>
      </c>
      <c r="C35" s="64" t="s">
        <v>130</v>
      </c>
      <c r="D35" s="154" t="s">
        <v>320</v>
      </c>
      <c r="E35" s="130"/>
      <c r="F35" s="130"/>
      <c r="G35" s="181" t="s">
        <v>41</v>
      </c>
      <c r="H35" s="157" t="s">
        <v>131</v>
      </c>
      <c r="I35" s="182" t="s">
        <v>76</v>
      </c>
      <c r="J35" s="155"/>
      <c r="K35" s="187" t="s">
        <v>44</v>
      </c>
      <c r="L35" s="186" t="s">
        <v>124</v>
      </c>
      <c r="M35" s="186" t="s">
        <v>43</v>
      </c>
      <c r="N35" s="155"/>
      <c r="O35" s="155" t="s">
        <v>417</v>
      </c>
      <c r="P35" s="162" t="s">
        <v>380</v>
      </c>
      <c r="Q35" s="160" t="s">
        <v>389</v>
      </c>
      <c r="R35" s="130"/>
      <c r="S35" s="130"/>
      <c r="T35" s="125">
        <v>12</v>
      </c>
      <c r="U35" s="125">
        <v>9</v>
      </c>
      <c r="V35" s="233">
        <v>12</v>
      </c>
      <c r="W35" s="125">
        <f>V35*1.06</f>
        <v>12.72</v>
      </c>
      <c r="X35" s="125">
        <f>W35*1.06</f>
        <v>13.483200000000002</v>
      </c>
      <c r="Y35" s="125">
        <f>X35*1.06</f>
        <v>14.292192000000004</v>
      </c>
      <c r="Z35" s="112"/>
    </row>
    <row r="36" spans="1:26" ht="156.75">
      <c r="A36" s="4" t="s">
        <v>132</v>
      </c>
      <c r="B36" s="108" t="s">
        <v>133</v>
      </c>
      <c r="C36" s="64" t="s">
        <v>134</v>
      </c>
      <c r="D36" s="154"/>
      <c r="E36" s="130"/>
      <c r="F36" s="130"/>
      <c r="G36" s="181" t="s">
        <v>41</v>
      </c>
      <c r="H36" s="157" t="s">
        <v>131</v>
      </c>
      <c r="I36" s="182" t="s">
        <v>76</v>
      </c>
      <c r="J36" s="155"/>
      <c r="K36" s="187" t="s">
        <v>135</v>
      </c>
      <c r="L36" s="186" t="s">
        <v>136</v>
      </c>
      <c r="M36" s="186" t="s">
        <v>137</v>
      </c>
      <c r="N36" s="155"/>
      <c r="O36" s="155" t="s">
        <v>417</v>
      </c>
      <c r="P36" s="162" t="s">
        <v>380</v>
      </c>
      <c r="Q36" s="160" t="s">
        <v>389</v>
      </c>
      <c r="R36" s="130"/>
      <c r="S36" s="130"/>
      <c r="T36" s="125"/>
      <c r="U36" s="130"/>
      <c r="V36" s="130"/>
      <c r="W36" s="125"/>
      <c r="X36" s="125"/>
      <c r="Y36" s="125"/>
      <c r="Z36" s="112"/>
    </row>
    <row r="37" spans="1:26" ht="85.5">
      <c r="A37" s="4" t="s">
        <v>138</v>
      </c>
      <c r="B37" s="108" t="s">
        <v>139</v>
      </c>
      <c r="C37" s="64" t="s">
        <v>140</v>
      </c>
      <c r="D37" s="154"/>
      <c r="E37" s="130"/>
      <c r="F37" s="130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30"/>
      <c r="S37" s="130"/>
      <c r="T37" s="125"/>
      <c r="U37" s="130"/>
      <c r="V37" s="130"/>
      <c r="W37" s="125"/>
      <c r="X37" s="125"/>
      <c r="Y37" s="125"/>
      <c r="Z37" s="112"/>
    </row>
    <row r="38" spans="1:26" ht="28.5">
      <c r="A38" s="4" t="s">
        <v>141</v>
      </c>
      <c r="B38" s="108" t="s">
        <v>142</v>
      </c>
      <c r="C38" s="64" t="s">
        <v>143</v>
      </c>
      <c r="D38" s="154"/>
      <c r="E38" s="130"/>
      <c r="F38" s="130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30"/>
      <c r="S38" s="130"/>
      <c r="T38" s="125"/>
      <c r="U38" s="130"/>
      <c r="V38" s="130"/>
      <c r="W38" s="125"/>
      <c r="X38" s="125"/>
      <c r="Y38" s="125"/>
      <c r="Z38" s="112"/>
    </row>
    <row r="39" spans="1:26" ht="28.5">
      <c r="A39" s="4" t="s">
        <v>144</v>
      </c>
      <c r="B39" s="108" t="s">
        <v>145</v>
      </c>
      <c r="C39" s="64" t="s">
        <v>146</v>
      </c>
      <c r="D39" s="154"/>
      <c r="E39" s="130"/>
      <c r="F39" s="130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30"/>
      <c r="S39" s="130"/>
      <c r="T39" s="125"/>
      <c r="U39" s="130"/>
      <c r="V39" s="130"/>
      <c r="W39" s="125"/>
      <c r="X39" s="125"/>
      <c r="Y39" s="125"/>
      <c r="Z39" s="112"/>
    </row>
    <row r="40" spans="1:26" ht="156.75">
      <c r="A40" s="4" t="s">
        <v>147</v>
      </c>
      <c r="B40" s="108" t="s">
        <v>148</v>
      </c>
      <c r="C40" s="64" t="s">
        <v>149</v>
      </c>
      <c r="D40" s="154" t="s">
        <v>150</v>
      </c>
      <c r="E40" s="130"/>
      <c r="F40" s="130"/>
      <c r="G40" s="185" t="s">
        <v>41</v>
      </c>
      <c r="H40" s="162" t="s">
        <v>151</v>
      </c>
      <c r="I40" s="186" t="s">
        <v>76</v>
      </c>
      <c r="J40" s="155"/>
      <c r="K40" s="187" t="s">
        <v>44</v>
      </c>
      <c r="L40" s="186" t="s">
        <v>152</v>
      </c>
      <c r="M40" s="186" t="s">
        <v>43</v>
      </c>
      <c r="N40" s="155"/>
      <c r="O40" s="155" t="s">
        <v>417</v>
      </c>
      <c r="P40" s="162" t="s">
        <v>381</v>
      </c>
      <c r="Q40" s="160" t="s">
        <v>389</v>
      </c>
      <c r="R40" s="130"/>
      <c r="S40" s="130"/>
      <c r="T40" s="125">
        <v>73.7</v>
      </c>
      <c r="U40" s="125">
        <v>56.83473</v>
      </c>
      <c r="V40" s="130">
        <v>88.5</v>
      </c>
      <c r="W40" s="125">
        <f aca="true" t="shared" si="5" ref="W40:X42">V40*1.06</f>
        <v>93.81</v>
      </c>
      <c r="X40" s="125">
        <f t="shared" si="5"/>
        <v>99.43860000000001</v>
      </c>
      <c r="Y40" s="125">
        <f>X40*1.06</f>
        <v>105.40491600000001</v>
      </c>
      <c r="Z40" s="112"/>
    </row>
    <row r="41" spans="1:26" ht="356.25">
      <c r="A41" s="4" t="s">
        <v>153</v>
      </c>
      <c r="B41" s="108" t="s">
        <v>397</v>
      </c>
      <c r="C41" s="64" t="s">
        <v>154</v>
      </c>
      <c r="D41" s="154" t="s">
        <v>221</v>
      </c>
      <c r="E41" s="130"/>
      <c r="F41" s="130"/>
      <c r="G41" s="185" t="s">
        <v>41</v>
      </c>
      <c r="H41" s="162" t="s">
        <v>151</v>
      </c>
      <c r="I41" s="186" t="s">
        <v>76</v>
      </c>
      <c r="J41" s="155"/>
      <c r="K41" s="187" t="s">
        <v>44</v>
      </c>
      <c r="L41" s="186" t="s">
        <v>152</v>
      </c>
      <c r="M41" s="186" t="s">
        <v>43</v>
      </c>
      <c r="N41" s="155"/>
      <c r="O41" s="155" t="s">
        <v>417</v>
      </c>
      <c r="P41" s="162" t="s">
        <v>382</v>
      </c>
      <c r="Q41" s="160" t="s">
        <v>389</v>
      </c>
      <c r="R41" s="130"/>
      <c r="S41" s="130"/>
      <c r="T41" s="125">
        <v>168.745</v>
      </c>
      <c r="U41" s="125">
        <v>139.198</v>
      </c>
      <c r="V41" s="130"/>
      <c r="W41" s="125">
        <f t="shared" si="5"/>
        <v>0</v>
      </c>
      <c r="X41" s="125">
        <f t="shared" si="5"/>
        <v>0</v>
      </c>
      <c r="Y41" s="125">
        <f>X41*1.06</f>
        <v>0</v>
      </c>
      <c r="Z41" s="112"/>
    </row>
    <row r="42" spans="1:26" ht="156.75">
      <c r="A42" s="4" t="s">
        <v>155</v>
      </c>
      <c r="B42" s="108" t="s">
        <v>156</v>
      </c>
      <c r="C42" s="64" t="s">
        <v>157</v>
      </c>
      <c r="D42" s="154" t="s">
        <v>150</v>
      </c>
      <c r="E42" s="130"/>
      <c r="F42" s="130"/>
      <c r="G42" s="185" t="s">
        <v>41</v>
      </c>
      <c r="H42" s="162" t="s">
        <v>151</v>
      </c>
      <c r="I42" s="186" t="s">
        <v>76</v>
      </c>
      <c r="J42" s="155"/>
      <c r="K42" s="187" t="s">
        <v>44</v>
      </c>
      <c r="L42" s="186" t="s">
        <v>152</v>
      </c>
      <c r="M42" s="186" t="s">
        <v>43</v>
      </c>
      <c r="N42" s="155"/>
      <c r="O42" s="155" t="s">
        <v>256</v>
      </c>
      <c r="P42" s="162" t="s">
        <v>383</v>
      </c>
      <c r="Q42" s="160" t="s">
        <v>389</v>
      </c>
      <c r="R42" s="130"/>
      <c r="S42" s="130"/>
      <c r="T42" s="125">
        <v>120.7</v>
      </c>
      <c r="U42" s="125">
        <v>101.99424</v>
      </c>
      <c r="V42" s="125">
        <v>100</v>
      </c>
      <c r="W42" s="125">
        <f t="shared" si="5"/>
        <v>106</v>
      </c>
      <c r="X42" s="125">
        <f t="shared" si="5"/>
        <v>112.36</v>
      </c>
      <c r="Y42" s="125">
        <f>X42*1.06</f>
        <v>119.1016</v>
      </c>
      <c r="Z42" s="112"/>
    </row>
    <row r="43" spans="1:26" ht="28.5">
      <c r="A43" s="4" t="s">
        <v>158</v>
      </c>
      <c r="B43" s="108" t="s">
        <v>159</v>
      </c>
      <c r="C43" s="64" t="s">
        <v>160</v>
      </c>
      <c r="D43" s="154"/>
      <c r="E43" s="130"/>
      <c r="F43" s="130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30"/>
      <c r="S43" s="130"/>
      <c r="T43" s="125"/>
      <c r="U43" s="130"/>
      <c r="V43" s="130"/>
      <c r="W43" s="130"/>
      <c r="X43" s="130"/>
      <c r="Y43" s="130"/>
      <c r="Z43" s="112"/>
    </row>
    <row r="44" spans="1:26" ht="99.75">
      <c r="A44" s="4" t="s">
        <v>161</v>
      </c>
      <c r="B44" s="108" t="s">
        <v>162</v>
      </c>
      <c r="C44" s="64" t="s">
        <v>163</v>
      </c>
      <c r="D44" s="154"/>
      <c r="E44" s="130"/>
      <c r="F44" s="130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30"/>
      <c r="S44" s="130"/>
      <c r="T44" s="125"/>
      <c r="U44" s="130"/>
      <c r="V44" s="130"/>
      <c r="W44" s="130"/>
      <c r="X44" s="130"/>
      <c r="Y44" s="130"/>
      <c r="Z44" s="112"/>
    </row>
    <row r="45" spans="1:26" ht="85.5">
      <c r="A45" s="4" t="s">
        <v>164</v>
      </c>
      <c r="B45" s="108" t="s">
        <v>165</v>
      </c>
      <c r="C45" s="64" t="s">
        <v>166</v>
      </c>
      <c r="D45" s="154"/>
      <c r="E45" s="130"/>
      <c r="F45" s="130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30"/>
      <c r="S45" s="130"/>
      <c r="T45" s="125"/>
      <c r="U45" s="130"/>
      <c r="V45" s="130"/>
      <c r="W45" s="130"/>
      <c r="X45" s="130"/>
      <c r="Y45" s="130"/>
      <c r="Z45" s="112"/>
    </row>
    <row r="46" spans="1:26" ht="85.5">
      <c r="A46" s="4" t="s">
        <v>167</v>
      </c>
      <c r="B46" s="108" t="s">
        <v>168</v>
      </c>
      <c r="C46" s="64" t="s">
        <v>169</v>
      </c>
      <c r="D46" s="154"/>
      <c r="E46" s="130"/>
      <c r="F46" s="130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30"/>
      <c r="S46" s="130"/>
      <c r="T46" s="125"/>
      <c r="U46" s="130"/>
      <c r="V46" s="130"/>
      <c r="W46" s="130"/>
      <c r="X46" s="130"/>
      <c r="Y46" s="130"/>
      <c r="Z46" s="112"/>
    </row>
    <row r="47" spans="1:26" ht="57">
      <c r="A47" s="4" t="s">
        <v>170</v>
      </c>
      <c r="B47" s="108" t="s">
        <v>171</v>
      </c>
      <c r="C47" s="64" t="s">
        <v>172</v>
      </c>
      <c r="D47" s="154"/>
      <c r="E47" s="130"/>
      <c r="F47" s="130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30"/>
      <c r="S47" s="130"/>
      <c r="T47" s="125"/>
      <c r="U47" s="130"/>
      <c r="V47" s="130"/>
      <c r="W47" s="130"/>
      <c r="X47" s="130"/>
      <c r="Y47" s="130"/>
      <c r="Z47" s="112"/>
    </row>
    <row r="48" spans="1:26" ht="71.25">
      <c r="A48" s="4" t="s">
        <v>173</v>
      </c>
      <c r="B48" s="108" t="s">
        <v>174</v>
      </c>
      <c r="C48" s="64" t="s">
        <v>175</v>
      </c>
      <c r="D48" s="154"/>
      <c r="E48" s="130"/>
      <c r="F48" s="130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30"/>
      <c r="S48" s="130"/>
      <c r="T48" s="125"/>
      <c r="U48" s="130"/>
      <c r="V48" s="130"/>
      <c r="W48" s="130"/>
      <c r="X48" s="130"/>
      <c r="Y48" s="130"/>
      <c r="Z48" s="112"/>
    </row>
    <row r="49" spans="1:26" ht="71.25">
      <c r="A49" s="4" t="s">
        <v>176</v>
      </c>
      <c r="B49" s="108" t="s">
        <v>177</v>
      </c>
      <c r="C49" s="64" t="s">
        <v>178</v>
      </c>
      <c r="D49" s="154"/>
      <c r="E49" s="130"/>
      <c r="F49" s="130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30"/>
      <c r="S49" s="130"/>
      <c r="T49" s="125"/>
      <c r="U49" s="130"/>
      <c r="V49" s="130"/>
      <c r="W49" s="130"/>
      <c r="X49" s="130"/>
      <c r="Y49" s="130"/>
      <c r="Z49" s="112"/>
    </row>
    <row r="50" spans="1:26" ht="156.75">
      <c r="A50" s="4" t="s">
        <v>179</v>
      </c>
      <c r="B50" s="108" t="s">
        <v>180</v>
      </c>
      <c r="C50" s="64" t="s">
        <v>181</v>
      </c>
      <c r="D50" s="154" t="s">
        <v>84</v>
      </c>
      <c r="E50" s="130"/>
      <c r="F50" s="130"/>
      <c r="G50" s="185" t="s">
        <v>41</v>
      </c>
      <c r="H50" s="162" t="s">
        <v>182</v>
      </c>
      <c r="I50" s="186" t="s">
        <v>76</v>
      </c>
      <c r="J50" s="155"/>
      <c r="K50" s="187" t="s">
        <v>44</v>
      </c>
      <c r="L50" s="186" t="s">
        <v>183</v>
      </c>
      <c r="M50" s="186" t="s">
        <v>184</v>
      </c>
      <c r="N50" s="155"/>
      <c r="O50" s="155"/>
      <c r="P50" s="155"/>
      <c r="Q50" s="160"/>
      <c r="R50" s="130"/>
      <c r="S50" s="130"/>
      <c r="T50" s="125"/>
      <c r="U50" s="130"/>
      <c r="V50" s="130"/>
      <c r="W50" s="130"/>
      <c r="X50" s="130"/>
      <c r="Y50" s="130"/>
      <c r="Z50" s="112"/>
    </row>
    <row r="51" spans="1:26" ht="42.75">
      <c r="A51" s="4" t="s">
        <v>185</v>
      </c>
      <c r="B51" s="108" t="s">
        <v>186</v>
      </c>
      <c r="C51" s="64" t="s">
        <v>187</v>
      </c>
      <c r="D51" s="154"/>
      <c r="E51" s="130"/>
      <c r="F51" s="130"/>
      <c r="G51" s="185"/>
      <c r="H51" s="162"/>
      <c r="I51" s="186"/>
      <c r="J51" s="155"/>
      <c r="K51" s="155"/>
      <c r="L51" s="155"/>
      <c r="M51" s="155"/>
      <c r="N51" s="155"/>
      <c r="O51" s="155"/>
      <c r="P51" s="155"/>
      <c r="Q51" s="155"/>
      <c r="R51" s="130"/>
      <c r="S51" s="130"/>
      <c r="T51" s="125"/>
      <c r="U51" s="130"/>
      <c r="V51" s="130"/>
      <c r="W51" s="130"/>
      <c r="X51" s="130"/>
      <c r="Y51" s="130"/>
      <c r="Z51" s="112"/>
    </row>
    <row r="52" spans="1:26" ht="99.75">
      <c r="A52" s="4" t="s">
        <v>188</v>
      </c>
      <c r="B52" s="108" t="s">
        <v>189</v>
      </c>
      <c r="C52" s="64" t="s">
        <v>190</v>
      </c>
      <c r="D52" s="154"/>
      <c r="E52" s="130"/>
      <c r="F52" s="130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30"/>
      <c r="S52" s="130"/>
      <c r="T52" s="125"/>
      <c r="U52" s="130"/>
      <c r="V52" s="130"/>
      <c r="W52" s="130"/>
      <c r="X52" s="130"/>
      <c r="Y52" s="130"/>
      <c r="Z52" s="112"/>
    </row>
    <row r="53" spans="1:26" ht="28.5">
      <c r="A53" s="4" t="s">
        <v>191</v>
      </c>
      <c r="B53" s="108" t="s">
        <v>192</v>
      </c>
      <c r="C53" s="64" t="s">
        <v>193</v>
      </c>
      <c r="D53" s="154"/>
      <c r="E53" s="130"/>
      <c r="F53" s="130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30"/>
      <c r="S53" s="130"/>
      <c r="T53" s="125"/>
      <c r="U53" s="130"/>
      <c r="V53" s="130"/>
      <c r="W53" s="130"/>
      <c r="X53" s="130"/>
      <c r="Y53" s="130"/>
      <c r="Z53" s="112"/>
    </row>
    <row r="54" spans="1:26" ht="57">
      <c r="A54" s="4" t="s">
        <v>194</v>
      </c>
      <c r="B54" s="108" t="s">
        <v>195</v>
      </c>
      <c r="C54" s="64" t="s">
        <v>196</v>
      </c>
      <c r="D54" s="154"/>
      <c r="E54" s="130"/>
      <c r="F54" s="130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30"/>
      <c r="S54" s="130"/>
      <c r="T54" s="125"/>
      <c r="U54" s="130"/>
      <c r="V54" s="130"/>
      <c r="W54" s="130"/>
      <c r="X54" s="130"/>
      <c r="Y54" s="130"/>
      <c r="Z54" s="112"/>
    </row>
    <row r="55" spans="1:26" ht="128.25">
      <c r="A55" s="66" t="s">
        <v>197</v>
      </c>
      <c r="B55" s="108" t="s">
        <v>198</v>
      </c>
      <c r="C55" s="64" t="s">
        <v>199</v>
      </c>
      <c r="D55" s="154"/>
      <c r="E55" s="130"/>
      <c r="F55" s="130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30"/>
      <c r="S55" s="130"/>
      <c r="T55" s="130">
        <f aca="true" t="shared" si="6" ref="T55:Y55">SUM(T56:T59)</f>
        <v>0</v>
      </c>
      <c r="U55" s="130">
        <f t="shared" si="6"/>
        <v>0</v>
      </c>
      <c r="V55" s="130">
        <f t="shared" si="6"/>
        <v>0</v>
      </c>
      <c r="W55" s="130">
        <f t="shared" si="6"/>
        <v>0</v>
      </c>
      <c r="X55" s="130">
        <f t="shared" si="6"/>
        <v>0</v>
      </c>
      <c r="Y55" s="130">
        <f t="shared" si="6"/>
        <v>0</v>
      </c>
      <c r="Z55" s="112"/>
    </row>
    <row r="56" spans="1:26" ht="156.75">
      <c r="A56" s="8" t="s">
        <v>408</v>
      </c>
      <c r="B56" s="108" t="s">
        <v>200</v>
      </c>
      <c r="C56" s="64" t="s">
        <v>274</v>
      </c>
      <c r="D56" s="154"/>
      <c r="E56" s="130"/>
      <c r="F56" s="130"/>
      <c r="G56" s="185" t="s">
        <v>41</v>
      </c>
      <c r="H56" s="162" t="s">
        <v>85</v>
      </c>
      <c r="I56" s="186" t="s">
        <v>76</v>
      </c>
      <c r="J56" s="155"/>
      <c r="K56" s="187" t="s">
        <v>44</v>
      </c>
      <c r="L56" s="186" t="s">
        <v>86</v>
      </c>
      <c r="M56" s="186" t="s">
        <v>43</v>
      </c>
      <c r="N56" s="155"/>
      <c r="O56" s="155" t="s">
        <v>417</v>
      </c>
      <c r="P56" s="162" t="s">
        <v>374</v>
      </c>
      <c r="Q56" s="160" t="s">
        <v>389</v>
      </c>
      <c r="R56" s="130"/>
      <c r="S56" s="130" t="s">
        <v>209</v>
      </c>
      <c r="T56" s="125"/>
      <c r="U56" s="130"/>
      <c r="V56" s="130"/>
      <c r="W56" s="125"/>
      <c r="X56" s="130"/>
      <c r="Y56" s="130"/>
      <c r="Z56" s="112"/>
    </row>
    <row r="57" spans="1:26" ht="71.25">
      <c r="A57" s="8" t="s">
        <v>402</v>
      </c>
      <c r="B57" s="108" t="s">
        <v>109</v>
      </c>
      <c r="C57" s="64" t="s">
        <v>275</v>
      </c>
      <c r="D57" s="154"/>
      <c r="E57" s="130"/>
      <c r="F57" s="130"/>
      <c r="G57" s="185"/>
      <c r="H57" s="162"/>
      <c r="I57" s="186"/>
      <c r="J57" s="155"/>
      <c r="K57" s="187"/>
      <c r="L57" s="186"/>
      <c r="M57" s="186"/>
      <c r="N57" s="155"/>
      <c r="O57" s="155"/>
      <c r="P57" s="155"/>
      <c r="Q57" s="160"/>
      <c r="R57" s="130"/>
      <c r="S57" s="130"/>
      <c r="T57" s="125"/>
      <c r="U57" s="130"/>
      <c r="V57" s="130"/>
      <c r="W57" s="125"/>
      <c r="X57" s="130"/>
      <c r="Y57" s="130"/>
      <c r="Z57" s="112"/>
    </row>
    <row r="58" spans="1:26" ht="57">
      <c r="A58" s="8" t="s">
        <v>403</v>
      </c>
      <c r="B58" s="108" t="s">
        <v>117</v>
      </c>
      <c r="C58" s="64" t="s">
        <v>276</v>
      </c>
      <c r="D58" s="154"/>
      <c r="E58" s="130"/>
      <c r="F58" s="130"/>
      <c r="G58" s="185"/>
      <c r="H58" s="162"/>
      <c r="I58" s="186"/>
      <c r="J58" s="155"/>
      <c r="K58" s="187"/>
      <c r="L58" s="186"/>
      <c r="M58" s="186"/>
      <c r="N58" s="155"/>
      <c r="O58" s="155"/>
      <c r="P58" s="162" t="s">
        <v>385</v>
      </c>
      <c r="Q58" s="160" t="s">
        <v>389</v>
      </c>
      <c r="R58" s="130"/>
      <c r="S58" s="130"/>
      <c r="T58" s="125"/>
      <c r="U58" s="130"/>
      <c r="V58" s="130"/>
      <c r="W58" s="125"/>
      <c r="X58" s="130"/>
      <c r="Y58" s="130"/>
      <c r="Z58" s="112"/>
    </row>
    <row r="59" spans="1:26" ht="85.5">
      <c r="A59" s="4"/>
      <c r="B59" s="108" t="s">
        <v>409</v>
      </c>
      <c r="C59" s="64" t="s">
        <v>277</v>
      </c>
      <c r="D59" s="154"/>
      <c r="E59" s="130"/>
      <c r="F59" s="130"/>
      <c r="G59" s="185"/>
      <c r="H59" s="162"/>
      <c r="I59" s="186"/>
      <c r="J59" s="155"/>
      <c r="K59" s="187"/>
      <c r="L59" s="186"/>
      <c r="M59" s="186"/>
      <c r="N59" s="155"/>
      <c r="O59" s="155"/>
      <c r="P59" s="155"/>
      <c r="Q59" s="160"/>
      <c r="R59" s="130"/>
      <c r="S59" s="130"/>
      <c r="T59" s="125"/>
      <c r="U59" s="130"/>
      <c r="V59" s="130"/>
      <c r="W59" s="125"/>
      <c r="X59" s="130"/>
      <c r="Y59" s="130"/>
      <c r="Z59" s="112"/>
    </row>
    <row r="60" spans="1:26" ht="114">
      <c r="A60" s="66" t="s">
        <v>201</v>
      </c>
      <c r="B60" s="108" t="s">
        <v>202</v>
      </c>
      <c r="C60" s="64" t="s">
        <v>203</v>
      </c>
      <c r="D60" s="154"/>
      <c r="E60" s="130"/>
      <c r="F60" s="130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30"/>
      <c r="S60" s="130"/>
      <c r="T60" s="233">
        <f aca="true" t="shared" si="7" ref="T60:Y60">SUM(T61:T62)</f>
        <v>108.45</v>
      </c>
      <c r="U60" s="233">
        <f t="shared" si="7"/>
        <v>108.45</v>
      </c>
      <c r="V60" s="233">
        <f t="shared" si="7"/>
        <v>111.86</v>
      </c>
      <c r="W60" s="233">
        <f t="shared" si="7"/>
        <v>118.5716</v>
      </c>
      <c r="X60" s="233">
        <f t="shared" si="7"/>
        <v>125.68589600000001</v>
      </c>
      <c r="Y60" s="233">
        <f t="shared" si="7"/>
        <v>133.22704976000003</v>
      </c>
      <c r="Z60" s="112"/>
    </row>
    <row r="61" spans="1:26" ht="156.75">
      <c r="A61" s="67" t="s">
        <v>349</v>
      </c>
      <c r="B61" s="108" t="s">
        <v>217</v>
      </c>
      <c r="C61" s="64"/>
      <c r="D61" s="154" t="s">
        <v>204</v>
      </c>
      <c r="E61" s="130"/>
      <c r="F61" s="130"/>
      <c r="G61" s="185" t="s">
        <v>41</v>
      </c>
      <c r="H61" s="162" t="s">
        <v>205</v>
      </c>
      <c r="I61" s="186" t="s">
        <v>76</v>
      </c>
      <c r="J61" s="155"/>
      <c r="K61" s="187" t="s">
        <v>44</v>
      </c>
      <c r="L61" s="186" t="s">
        <v>45</v>
      </c>
      <c r="M61" s="186" t="s">
        <v>43</v>
      </c>
      <c r="N61" s="155"/>
      <c r="O61" s="155" t="s">
        <v>256</v>
      </c>
      <c r="P61" s="155"/>
      <c r="Q61" s="160" t="s">
        <v>390</v>
      </c>
      <c r="R61" s="130"/>
      <c r="S61" s="130"/>
      <c r="T61" s="125">
        <v>108.45</v>
      </c>
      <c r="U61" s="130">
        <v>108.45</v>
      </c>
      <c r="V61" s="233">
        <v>111.86</v>
      </c>
      <c r="W61" s="233">
        <f>V61*1.06</f>
        <v>118.5716</v>
      </c>
      <c r="X61" s="233">
        <f>W61*1.06</f>
        <v>125.68589600000001</v>
      </c>
      <c r="Y61" s="233">
        <f>X61*1.06</f>
        <v>133.22704976000003</v>
      </c>
      <c r="Z61" s="112"/>
    </row>
    <row r="62" spans="1:26" ht="14.25">
      <c r="A62" s="67" t="s">
        <v>350</v>
      </c>
      <c r="B62" s="108" t="s">
        <v>218</v>
      </c>
      <c r="C62" s="64"/>
      <c r="D62" s="154"/>
      <c r="E62" s="130"/>
      <c r="F62" s="130"/>
      <c r="G62" s="185"/>
      <c r="H62" s="162"/>
      <c r="I62" s="186"/>
      <c r="J62" s="155"/>
      <c r="K62" s="187"/>
      <c r="L62" s="186"/>
      <c r="M62" s="186"/>
      <c r="N62" s="155"/>
      <c r="O62" s="155"/>
      <c r="P62" s="155"/>
      <c r="Q62" s="160"/>
      <c r="R62" s="130"/>
      <c r="S62" s="130"/>
      <c r="T62" s="125"/>
      <c r="U62" s="130"/>
      <c r="V62" s="233"/>
      <c r="W62" s="233"/>
      <c r="X62" s="233"/>
      <c r="Y62" s="233"/>
      <c r="Z62" s="112"/>
    </row>
    <row r="63" spans="1:26" ht="171">
      <c r="A63" s="4" t="s">
        <v>206</v>
      </c>
      <c r="B63" s="108" t="s">
        <v>410</v>
      </c>
      <c r="C63" s="64" t="s">
        <v>207</v>
      </c>
      <c r="D63" s="154"/>
      <c r="E63" s="130"/>
      <c r="F63" s="130"/>
      <c r="G63" s="155"/>
      <c r="H63" s="155"/>
      <c r="I63" s="155"/>
      <c r="J63" s="155"/>
      <c r="K63" s="155"/>
      <c r="L63" s="155"/>
      <c r="M63" s="155"/>
      <c r="N63" s="130"/>
      <c r="O63" s="130"/>
      <c r="P63" s="130"/>
      <c r="Q63" s="130"/>
      <c r="R63" s="130"/>
      <c r="S63" s="130"/>
      <c r="T63" s="233">
        <f aca="true" t="shared" si="8" ref="T63:Y63">SUM(T65)</f>
        <v>0</v>
      </c>
      <c r="U63" s="233">
        <f t="shared" si="8"/>
        <v>0</v>
      </c>
      <c r="V63" s="233">
        <f t="shared" si="8"/>
        <v>0</v>
      </c>
      <c r="W63" s="233">
        <f t="shared" si="8"/>
        <v>0</v>
      </c>
      <c r="X63" s="233">
        <f t="shared" si="8"/>
        <v>0</v>
      </c>
      <c r="Y63" s="233">
        <f t="shared" si="8"/>
        <v>0</v>
      </c>
      <c r="Z63" s="112"/>
    </row>
    <row r="64" spans="1:26" ht="156.75">
      <c r="A64" s="4" t="s">
        <v>398</v>
      </c>
      <c r="B64" s="108" t="s">
        <v>411</v>
      </c>
      <c r="C64" s="68" t="s">
        <v>400</v>
      </c>
      <c r="D64" s="167" t="s">
        <v>111</v>
      </c>
      <c r="E64" s="168"/>
      <c r="F64" s="168"/>
      <c r="G64" s="190" t="s">
        <v>41</v>
      </c>
      <c r="H64" s="170" t="s">
        <v>205</v>
      </c>
      <c r="I64" s="191" t="s">
        <v>76</v>
      </c>
      <c r="J64" s="130"/>
      <c r="K64" s="192" t="s">
        <v>44</v>
      </c>
      <c r="L64" s="191" t="s">
        <v>45</v>
      </c>
      <c r="M64" s="191" t="s">
        <v>43</v>
      </c>
      <c r="N64" s="130"/>
      <c r="O64" s="155" t="s">
        <v>256</v>
      </c>
      <c r="P64" s="130"/>
      <c r="Q64" s="160" t="s">
        <v>255</v>
      </c>
      <c r="R64" s="130"/>
      <c r="S64" s="130"/>
      <c r="T64" s="233"/>
      <c r="U64" s="233"/>
      <c r="V64" s="233"/>
      <c r="W64" s="233"/>
      <c r="X64" s="233"/>
      <c r="Y64" s="233"/>
      <c r="Z64" s="112"/>
    </row>
    <row r="65" spans="1:26" ht="156.75">
      <c r="A65" s="8" t="s">
        <v>399</v>
      </c>
      <c r="B65" s="110" t="s">
        <v>268</v>
      </c>
      <c r="C65" s="69" t="s">
        <v>269</v>
      </c>
      <c r="D65" s="193" t="s">
        <v>270</v>
      </c>
      <c r="E65" s="130"/>
      <c r="F65" s="130"/>
      <c r="G65" s="185" t="s">
        <v>41</v>
      </c>
      <c r="H65" s="162" t="s">
        <v>205</v>
      </c>
      <c r="I65" s="186" t="s">
        <v>76</v>
      </c>
      <c r="J65" s="155"/>
      <c r="K65" s="187" t="s">
        <v>44</v>
      </c>
      <c r="L65" s="186" t="s">
        <v>45</v>
      </c>
      <c r="M65" s="186" t="s">
        <v>43</v>
      </c>
      <c r="N65" s="130"/>
      <c r="O65" s="155" t="s">
        <v>256</v>
      </c>
      <c r="P65" s="155"/>
      <c r="Q65" s="160" t="s">
        <v>390</v>
      </c>
      <c r="R65" s="130"/>
      <c r="S65" s="130"/>
      <c r="T65" s="125"/>
      <c r="U65" s="233"/>
      <c r="V65" s="233"/>
      <c r="W65" s="233"/>
      <c r="X65" s="233"/>
      <c r="Y65" s="233"/>
      <c r="Z65" s="112"/>
    </row>
    <row r="66" spans="1:26" ht="28.5">
      <c r="A66" s="66"/>
      <c r="B66" s="107" t="s">
        <v>208</v>
      </c>
      <c r="C66" s="65"/>
      <c r="D66" s="193"/>
      <c r="E66" s="130"/>
      <c r="F66" s="130"/>
      <c r="G66" s="155"/>
      <c r="H66" s="155"/>
      <c r="I66" s="155"/>
      <c r="J66" s="155"/>
      <c r="K66" s="155"/>
      <c r="L66" s="155"/>
      <c r="M66" s="155"/>
      <c r="N66" s="130"/>
      <c r="O66" s="130"/>
      <c r="P66" s="130" t="s">
        <v>209</v>
      </c>
      <c r="Q66" s="175"/>
      <c r="R66" s="130"/>
      <c r="S66" s="130"/>
      <c r="T66" s="129">
        <f aca="true" t="shared" si="9" ref="T66:Y66">SUM(T8,T55,T60,T63)</f>
        <v>3501.1549999999993</v>
      </c>
      <c r="U66" s="129">
        <f t="shared" si="9"/>
        <v>3347.6632099999997</v>
      </c>
      <c r="V66" s="235">
        <f t="shared" si="9"/>
        <v>3685.77</v>
      </c>
      <c r="W66" s="235">
        <f t="shared" si="9"/>
        <v>3879.0382</v>
      </c>
      <c r="X66" s="235">
        <f t="shared" si="9"/>
        <v>4111.780492000001</v>
      </c>
      <c r="Y66" s="235">
        <f t="shared" si="9"/>
        <v>4358.487321520001</v>
      </c>
      <c r="Z66" s="112"/>
    </row>
    <row r="67" spans="1:26" ht="28.5">
      <c r="A67" s="9"/>
      <c r="B67" s="115" t="s">
        <v>321</v>
      </c>
      <c r="C67" s="9"/>
      <c r="D67" s="193" t="s">
        <v>111</v>
      </c>
      <c r="E67" s="112"/>
      <c r="F67" s="112"/>
      <c r="G67" s="115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32">
        <v>48.45655</v>
      </c>
      <c r="U67" s="132">
        <v>48.45655</v>
      </c>
      <c r="V67" s="132"/>
      <c r="W67" s="132"/>
      <c r="X67" s="132">
        <f>W67*1.1</f>
        <v>0</v>
      </c>
      <c r="Y67" s="132">
        <f>X67*1.1</f>
        <v>0</v>
      </c>
      <c r="Z67" s="112"/>
    </row>
    <row r="68" spans="1:26" ht="14.25">
      <c r="A68" s="9"/>
      <c r="B68" s="115"/>
      <c r="C68" s="9"/>
      <c r="D68" s="193"/>
      <c r="E68" s="112"/>
      <c r="F68" s="112"/>
      <c r="G68" s="115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32"/>
      <c r="U68" s="132"/>
      <c r="V68" s="132"/>
      <c r="W68" s="132"/>
      <c r="X68" s="132"/>
      <c r="Y68" s="132"/>
      <c r="Z68" s="112"/>
    </row>
    <row r="69" spans="1:26" ht="14.25">
      <c r="A69" s="9"/>
      <c r="B69" s="115"/>
      <c r="C69" s="9"/>
      <c r="D69" s="193"/>
      <c r="E69" s="112"/>
      <c r="F69" s="112"/>
      <c r="G69" s="115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32"/>
      <c r="U69" s="132"/>
      <c r="V69" s="132"/>
      <c r="W69" s="132"/>
      <c r="X69" s="132"/>
      <c r="Y69" s="132"/>
      <c r="Z69" s="112"/>
    </row>
    <row r="70" spans="1:26" ht="14.25">
      <c r="A70" s="9"/>
      <c r="B70" s="115"/>
      <c r="C70" s="9"/>
      <c r="D70" s="193"/>
      <c r="E70" s="112"/>
      <c r="F70" s="112"/>
      <c r="G70" s="115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32"/>
      <c r="U70" s="132"/>
      <c r="V70" s="132"/>
      <c r="W70" s="132"/>
      <c r="X70" s="132"/>
      <c r="Y70" s="132"/>
      <c r="Z70" s="112"/>
    </row>
    <row r="71" spans="1:26" ht="71.25">
      <c r="A71" s="9"/>
      <c r="B71" s="115" t="s">
        <v>406</v>
      </c>
      <c r="C71" s="9"/>
      <c r="D71" s="193"/>
      <c r="E71" s="112"/>
      <c r="F71" s="112"/>
      <c r="G71" s="115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32"/>
      <c r="U71" s="132"/>
      <c r="V71" s="132"/>
      <c r="W71" s="132"/>
      <c r="X71" s="132"/>
      <c r="Y71" s="132"/>
      <c r="Z71" s="112"/>
    </row>
    <row r="72" spans="1:26" ht="15">
      <c r="A72" s="9"/>
      <c r="B72" s="113" t="s">
        <v>280</v>
      </c>
      <c r="C72" s="9"/>
      <c r="D72" s="112"/>
      <c r="E72" s="112"/>
      <c r="F72" s="112"/>
      <c r="G72" s="115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33">
        <f aca="true" t="shared" si="10" ref="T72:Y72">T66+T67+T68+T69+T70+T71</f>
        <v>3549.611549999999</v>
      </c>
      <c r="U72" s="133">
        <f t="shared" si="10"/>
        <v>3396.1197599999996</v>
      </c>
      <c r="V72" s="133">
        <f t="shared" si="10"/>
        <v>3685.77</v>
      </c>
      <c r="W72" s="133">
        <f t="shared" si="10"/>
        <v>3879.0382</v>
      </c>
      <c r="X72" s="133">
        <f t="shared" si="10"/>
        <v>4111.780492000001</v>
      </c>
      <c r="Y72" s="133">
        <f t="shared" si="10"/>
        <v>4358.487321520001</v>
      </c>
      <c r="Z72" s="112"/>
    </row>
    <row r="73" spans="1:26" ht="21.75" customHeight="1" hidden="1">
      <c r="A73" s="9"/>
      <c r="B73" s="12"/>
      <c r="C73" s="9"/>
      <c r="D73" s="35"/>
      <c r="E73" s="9"/>
      <c r="F73" s="9"/>
      <c r="G73" s="6"/>
      <c r="H73" s="6"/>
      <c r="I73" s="6"/>
      <c r="J73" s="6"/>
      <c r="K73" s="6"/>
      <c r="L73" s="6"/>
      <c r="M73" s="6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22"/>
    </row>
    <row r="74" spans="1:26" s="11" customFormat="1" ht="22.5" customHeight="1" hidden="1">
      <c r="A74" s="9"/>
      <c r="B74" s="13"/>
      <c r="C74" s="9"/>
      <c r="D74" s="35"/>
      <c r="E74" s="9"/>
      <c r="F74" s="9"/>
      <c r="G74" s="12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Y74" s="9"/>
      <c r="Z74" s="22"/>
    </row>
    <row r="75" spans="26:27" ht="12.75">
      <c r="Z75" s="55"/>
      <c r="AA75" s="56"/>
    </row>
    <row r="76" spans="7:27" ht="9" customHeight="1">
      <c r="G76" s="39"/>
      <c r="H76" s="37"/>
      <c r="I76" s="37"/>
      <c r="J76" s="37"/>
      <c r="K76" s="37"/>
      <c r="L76" s="37"/>
      <c r="M76" s="37"/>
      <c r="N76" s="37"/>
      <c r="O76" s="37"/>
      <c r="Z76" s="57"/>
      <c r="AA76" s="58"/>
    </row>
    <row r="77" spans="2:15" ht="12.75" hidden="1">
      <c r="B77" s="276"/>
      <c r="C77" s="276"/>
      <c r="D77" s="276"/>
      <c r="G77" s="39"/>
      <c r="H77" s="37"/>
      <c r="I77" s="37"/>
      <c r="J77" s="37"/>
      <c r="K77" s="37"/>
      <c r="L77" s="37"/>
      <c r="M77" s="37"/>
      <c r="N77" s="37"/>
      <c r="O77" s="37"/>
    </row>
    <row r="78" spans="7:13" ht="12.75" hidden="1">
      <c r="G78" s="39"/>
      <c r="H78" s="37"/>
      <c r="I78" s="37"/>
      <c r="J78" s="37"/>
      <c r="K78" s="37"/>
      <c r="L78" s="37"/>
      <c r="M78" s="37"/>
    </row>
    <row r="79" ht="12.75" hidden="1"/>
    <row r="81" spans="2:26" ht="20.25" customHeight="1">
      <c r="B81" s="95"/>
      <c r="C81" s="95"/>
      <c r="D81" s="95"/>
      <c r="E81" s="95"/>
      <c r="F81" s="95"/>
      <c r="G81" s="96"/>
      <c r="H81" s="95"/>
      <c r="I81" s="95"/>
      <c r="J81" s="95"/>
      <c r="K81" s="95"/>
      <c r="L81" s="95"/>
      <c r="M81" s="95"/>
      <c r="N81" s="95"/>
      <c r="O81" s="95"/>
      <c r="P81" s="95"/>
      <c r="Q81" s="280" t="s">
        <v>210</v>
      </c>
      <c r="R81" s="280"/>
      <c r="S81" s="280"/>
      <c r="T81" s="280"/>
      <c r="U81" s="280"/>
      <c r="V81" s="101"/>
      <c r="W81" s="101"/>
      <c r="X81" s="101"/>
      <c r="Y81" s="101" t="s">
        <v>209</v>
      </c>
      <c r="Z81" s="95"/>
    </row>
    <row r="82" spans="2:26" ht="17.25" customHeight="1">
      <c r="B82" s="279" t="s">
        <v>222</v>
      </c>
      <c r="C82" s="279"/>
      <c r="D82" s="279"/>
      <c r="E82" s="95"/>
      <c r="F82" s="95"/>
      <c r="G82" s="96"/>
      <c r="H82" s="95" t="s">
        <v>291</v>
      </c>
      <c r="I82" s="95"/>
      <c r="J82" s="95"/>
      <c r="K82" s="95"/>
      <c r="L82" s="95"/>
      <c r="M82" s="95"/>
      <c r="N82" s="95"/>
      <c r="O82" s="95"/>
      <c r="P82" s="95"/>
      <c r="Q82" s="102" t="s">
        <v>212</v>
      </c>
      <c r="R82" s="102"/>
      <c r="S82" s="102"/>
      <c r="T82" s="102"/>
      <c r="U82" s="102"/>
      <c r="V82" s="101"/>
      <c r="W82" s="101"/>
      <c r="X82" s="278" t="s">
        <v>214</v>
      </c>
      <c r="Y82" s="278"/>
      <c r="Z82" s="278"/>
    </row>
    <row r="83" spans="7:13" ht="12.75">
      <c r="G83" s="32"/>
      <c r="I83" s="11"/>
      <c r="J83" s="11"/>
      <c r="K83" s="11"/>
      <c r="L83" s="11"/>
      <c r="M83" s="11"/>
    </row>
  </sheetData>
  <sheetProtection/>
  <mergeCells count="28">
    <mergeCell ref="A23:A24"/>
    <mergeCell ref="B9:B11"/>
    <mergeCell ref="C23:C24"/>
    <mergeCell ref="N4:Q4"/>
    <mergeCell ref="A9:A11"/>
    <mergeCell ref="R3:Y3"/>
    <mergeCell ref="A21:A22"/>
    <mergeCell ref="B21:B22"/>
    <mergeCell ref="C21:C22"/>
    <mergeCell ref="B23:B24"/>
    <mergeCell ref="V4:V5"/>
    <mergeCell ref="C9:C11"/>
    <mergeCell ref="E4:E5"/>
    <mergeCell ref="A2:Y2"/>
    <mergeCell ref="A3:C5"/>
    <mergeCell ref="D3:D5"/>
    <mergeCell ref="E3:Q3"/>
    <mergeCell ref="W4:W5"/>
    <mergeCell ref="B77:D77"/>
    <mergeCell ref="J4:M4"/>
    <mergeCell ref="X82:Z82"/>
    <mergeCell ref="Z3:Z5"/>
    <mergeCell ref="X4:Y4"/>
    <mergeCell ref="B82:D82"/>
    <mergeCell ref="R4:R5"/>
    <mergeCell ref="S4:U4"/>
    <mergeCell ref="Q81:U81"/>
    <mergeCell ref="F4:I4"/>
  </mergeCells>
  <printOptions/>
  <pageMargins left="0.3937007874015748" right="0.3937007874015748" top="0.6" bottom="0.3937007874015748" header="0.5118110236220472" footer="0.511811023622047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0"/>
  <sheetViews>
    <sheetView zoomScale="70" zoomScaleNormal="70" zoomScaleSheetLayoutView="70" zoomScalePageLayoutView="0" workbookViewId="0" topLeftCell="A1">
      <pane xSplit="6" ySplit="6" topLeftCell="G7" activePane="bottomRight" state="frozen"/>
      <selection pane="topLeft" activeCell="A60" sqref="A60:Z76"/>
      <selection pane="topRight" activeCell="A60" sqref="A60:Z76"/>
      <selection pane="bottomLeft" activeCell="A60" sqref="A60:Z76"/>
      <selection pane="bottomRight" activeCell="A60" sqref="A60:Z76"/>
    </sheetView>
  </sheetViews>
  <sheetFormatPr defaultColWidth="9.00390625" defaultRowHeight="12.75"/>
  <cols>
    <col min="1" max="1" width="7.00390625" style="15" customWidth="1"/>
    <col min="2" max="2" width="35.75390625" style="15" customWidth="1"/>
    <col min="3" max="3" width="11.125" style="15" customWidth="1"/>
    <col min="4" max="4" width="7.125" style="15" customWidth="1"/>
    <col min="5" max="5" width="0.12890625" style="15" hidden="1" customWidth="1"/>
    <col min="6" max="6" width="9.125" style="15" hidden="1" customWidth="1"/>
    <col min="7" max="7" width="19.375" style="33" customWidth="1"/>
    <col min="8" max="8" width="14.75390625" style="15" customWidth="1"/>
    <col min="9" max="9" width="12.25390625" style="15" customWidth="1"/>
    <col min="10" max="10" width="0.12890625" style="15" hidden="1" customWidth="1"/>
    <col min="11" max="11" width="18.375" style="15" customWidth="1"/>
    <col min="12" max="12" width="10.25390625" style="15" customWidth="1"/>
    <col min="13" max="13" width="11.875" style="15" customWidth="1"/>
    <col min="14" max="14" width="9.125" style="15" hidden="1" customWidth="1"/>
    <col min="15" max="15" width="22.625" style="24" customWidth="1"/>
    <col min="16" max="16" width="8.625" style="15" customWidth="1"/>
    <col min="17" max="17" width="12.375" style="15" customWidth="1"/>
    <col min="18" max="19" width="9.125" style="15" hidden="1" customWidth="1"/>
    <col min="20" max="20" width="14.375" style="15" customWidth="1"/>
    <col min="21" max="21" width="10.75390625" style="15" customWidth="1"/>
    <col min="22" max="22" width="11.625" style="15" customWidth="1"/>
    <col min="23" max="23" width="12.25390625" style="15" customWidth="1"/>
    <col min="24" max="24" width="15.00390625" style="15" customWidth="1"/>
    <col min="25" max="25" width="14.125" style="15" customWidth="1"/>
    <col min="26" max="26" width="6.875" style="0" customWidth="1"/>
  </cols>
  <sheetData>
    <row r="1" spans="7:13" ht="12.75">
      <c r="G1" s="31"/>
      <c r="H1" s="1"/>
      <c r="I1" s="1"/>
      <c r="J1" s="1"/>
      <c r="K1" s="1"/>
      <c r="L1" s="1"/>
      <c r="M1" s="1"/>
    </row>
    <row r="2" spans="1:25" ht="12.75">
      <c r="A2" s="251" t="s">
        <v>337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26" ht="12.75">
      <c r="A3" s="277" t="s">
        <v>0</v>
      </c>
      <c r="B3" s="277"/>
      <c r="C3" s="277"/>
      <c r="D3" s="282" t="s">
        <v>1</v>
      </c>
      <c r="E3" s="277" t="s">
        <v>2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 t="s">
        <v>3</v>
      </c>
      <c r="S3" s="277"/>
      <c r="T3" s="277"/>
      <c r="U3" s="277"/>
      <c r="V3" s="277"/>
      <c r="W3" s="277"/>
      <c r="X3" s="277"/>
      <c r="Y3" s="277"/>
      <c r="Z3" s="277" t="s">
        <v>392</v>
      </c>
    </row>
    <row r="4" spans="1:26" ht="12.75">
      <c r="A4" s="277"/>
      <c r="B4" s="277"/>
      <c r="C4" s="277"/>
      <c r="D4" s="282"/>
      <c r="E4" s="277"/>
      <c r="F4" s="277" t="s">
        <v>4</v>
      </c>
      <c r="G4" s="277"/>
      <c r="H4" s="277"/>
      <c r="I4" s="277"/>
      <c r="J4" s="277" t="s">
        <v>5</v>
      </c>
      <c r="K4" s="277"/>
      <c r="L4" s="277"/>
      <c r="M4" s="277"/>
      <c r="N4" s="277" t="s">
        <v>6</v>
      </c>
      <c r="O4" s="277"/>
      <c r="P4" s="277"/>
      <c r="Q4" s="277"/>
      <c r="R4" s="277"/>
      <c r="S4" s="277" t="s">
        <v>7</v>
      </c>
      <c r="T4" s="277"/>
      <c r="U4" s="277"/>
      <c r="V4" s="277" t="s">
        <v>326</v>
      </c>
      <c r="W4" s="277" t="s">
        <v>327</v>
      </c>
      <c r="X4" s="277" t="s">
        <v>8</v>
      </c>
      <c r="Y4" s="277"/>
      <c r="Z4" s="277"/>
    </row>
    <row r="5" spans="1:26" ht="76.5">
      <c r="A5" s="277"/>
      <c r="B5" s="277"/>
      <c r="C5" s="277"/>
      <c r="D5" s="282"/>
      <c r="E5" s="277"/>
      <c r="F5" s="61"/>
      <c r="G5" s="61" t="s">
        <v>9</v>
      </c>
      <c r="H5" s="61" t="s">
        <v>10</v>
      </c>
      <c r="I5" s="61" t="s">
        <v>11</v>
      </c>
      <c r="J5" s="61"/>
      <c r="K5" s="61" t="s">
        <v>9</v>
      </c>
      <c r="L5" s="61" t="s">
        <v>10</v>
      </c>
      <c r="M5" s="61" t="s">
        <v>11</v>
      </c>
      <c r="N5" s="61"/>
      <c r="O5" s="61" t="s">
        <v>9</v>
      </c>
      <c r="P5" s="61" t="s">
        <v>10</v>
      </c>
      <c r="Q5" s="61" t="s">
        <v>11</v>
      </c>
      <c r="R5" s="277"/>
      <c r="S5" s="61"/>
      <c r="T5" s="61" t="s">
        <v>332</v>
      </c>
      <c r="U5" s="61" t="s">
        <v>325</v>
      </c>
      <c r="V5" s="277"/>
      <c r="W5" s="277"/>
      <c r="X5" s="61" t="s">
        <v>338</v>
      </c>
      <c r="Y5" s="61" t="s">
        <v>339</v>
      </c>
      <c r="Z5" s="277"/>
    </row>
    <row r="6" spans="1:26" ht="12.75">
      <c r="A6" s="2" t="s">
        <v>12</v>
      </c>
      <c r="B6" s="2" t="s">
        <v>13</v>
      </c>
      <c r="C6" s="2" t="s">
        <v>14</v>
      </c>
      <c r="D6" s="3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3" t="s">
        <v>22</v>
      </c>
      <c r="P6" s="2" t="s">
        <v>23</v>
      </c>
      <c r="Q6" s="2" t="s">
        <v>24</v>
      </c>
      <c r="R6" s="2"/>
      <c r="S6" s="2"/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28.5">
      <c r="A7" s="4" t="s">
        <v>32</v>
      </c>
      <c r="B7" s="107" t="s">
        <v>33</v>
      </c>
      <c r="C7" s="65" t="s">
        <v>34</v>
      </c>
      <c r="D7" s="151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55"/>
      <c r="P7" s="130"/>
      <c r="Q7" s="130"/>
      <c r="R7" s="130"/>
      <c r="S7" s="130"/>
      <c r="T7" s="233">
        <f aca="true" t="shared" si="0" ref="T7:Y7">SUM(T8,T55,T60,T63)</f>
        <v>5314.005</v>
      </c>
      <c r="U7" s="233">
        <f t="shared" si="0"/>
        <v>4917.628059999999</v>
      </c>
      <c r="V7" s="233">
        <f t="shared" si="0"/>
        <v>5528.102999999999</v>
      </c>
      <c r="W7" s="233">
        <f t="shared" si="0"/>
        <v>3958.1836000000003</v>
      </c>
      <c r="X7" s="233">
        <f t="shared" si="0"/>
        <v>4212.911016</v>
      </c>
      <c r="Y7" s="233">
        <f t="shared" si="0"/>
        <v>4465.68567696</v>
      </c>
      <c r="Z7" s="112"/>
    </row>
    <row r="8" spans="1:26" ht="99.75">
      <c r="A8" s="66" t="s">
        <v>35</v>
      </c>
      <c r="B8" s="108" t="s">
        <v>36</v>
      </c>
      <c r="C8" s="64" t="s">
        <v>37</v>
      </c>
      <c r="D8" s="154"/>
      <c r="E8" s="130"/>
      <c r="F8" s="130"/>
      <c r="G8" s="155"/>
      <c r="H8" s="155"/>
      <c r="I8" s="155"/>
      <c r="J8" s="155"/>
      <c r="K8" s="155"/>
      <c r="L8" s="155"/>
      <c r="M8" s="155"/>
      <c r="N8" s="130"/>
      <c r="O8" s="155"/>
      <c r="P8" s="130"/>
      <c r="Q8" s="130"/>
      <c r="R8" s="130"/>
      <c r="S8" s="130"/>
      <c r="T8" s="233">
        <f aca="true" t="shared" si="1" ref="T8:Y8">SUM(T9:T54)</f>
        <v>4867.555</v>
      </c>
      <c r="U8" s="233">
        <f t="shared" si="1"/>
        <v>4471.178059999999</v>
      </c>
      <c r="V8" s="233">
        <f t="shared" si="1"/>
        <v>3774.1429999999996</v>
      </c>
      <c r="W8" s="233">
        <f t="shared" si="1"/>
        <v>3839.612</v>
      </c>
      <c r="X8" s="233">
        <f t="shared" si="1"/>
        <v>4087.22512</v>
      </c>
      <c r="Y8" s="233">
        <f t="shared" si="1"/>
        <v>4332.4586272</v>
      </c>
      <c r="Z8" s="112"/>
    </row>
    <row r="9" spans="1:26" ht="142.5">
      <c r="A9" s="283" t="s">
        <v>38</v>
      </c>
      <c r="B9" s="284" t="s">
        <v>39</v>
      </c>
      <c r="C9" s="281" t="s">
        <v>40</v>
      </c>
      <c r="D9" s="154" t="s">
        <v>220</v>
      </c>
      <c r="E9" s="130"/>
      <c r="F9" s="130"/>
      <c r="G9" s="181" t="s">
        <v>41</v>
      </c>
      <c r="H9" s="157" t="s">
        <v>42</v>
      </c>
      <c r="I9" s="182" t="s">
        <v>253</v>
      </c>
      <c r="J9" s="155"/>
      <c r="K9" s="183" t="s">
        <v>44</v>
      </c>
      <c r="L9" s="182" t="s">
        <v>45</v>
      </c>
      <c r="M9" s="182" t="s">
        <v>43</v>
      </c>
      <c r="N9" s="155"/>
      <c r="O9" s="155" t="s">
        <v>418</v>
      </c>
      <c r="P9" s="184" t="s">
        <v>373</v>
      </c>
      <c r="Q9" s="160" t="s">
        <v>389</v>
      </c>
      <c r="R9" s="130"/>
      <c r="S9" s="130"/>
      <c r="T9" s="233">
        <v>675.335</v>
      </c>
      <c r="U9" s="233">
        <v>656.5313</v>
      </c>
      <c r="V9" s="233">
        <v>705.943</v>
      </c>
      <c r="W9" s="233">
        <v>763.76</v>
      </c>
      <c r="X9" s="233">
        <v>809.69</v>
      </c>
      <c r="Y9" s="233">
        <f>X9*1.06</f>
        <v>858.2714000000001</v>
      </c>
      <c r="Z9" s="112"/>
    </row>
    <row r="10" spans="1:26" ht="142.5">
      <c r="A10" s="283"/>
      <c r="B10" s="284"/>
      <c r="C10" s="281"/>
      <c r="D10" s="154" t="s">
        <v>318</v>
      </c>
      <c r="E10" s="130"/>
      <c r="F10" s="130"/>
      <c r="G10" s="181" t="s">
        <v>41</v>
      </c>
      <c r="H10" s="157" t="s">
        <v>42</v>
      </c>
      <c r="I10" s="182" t="s">
        <v>253</v>
      </c>
      <c r="J10" s="155"/>
      <c r="K10" s="183" t="s">
        <v>44</v>
      </c>
      <c r="L10" s="182" t="s">
        <v>45</v>
      </c>
      <c r="M10" s="182" t="s">
        <v>43</v>
      </c>
      <c r="N10" s="155"/>
      <c r="O10" s="155" t="s">
        <v>418</v>
      </c>
      <c r="P10" s="184" t="s">
        <v>373</v>
      </c>
      <c r="Q10" s="160" t="s">
        <v>389</v>
      </c>
      <c r="R10" s="130"/>
      <c r="S10" s="130"/>
      <c r="T10" s="233"/>
      <c r="U10" s="233"/>
      <c r="V10" s="233">
        <v>10</v>
      </c>
      <c r="W10" s="233">
        <f>V10*1.06</f>
        <v>10.600000000000001</v>
      </c>
      <c r="X10" s="233">
        <f>W10*1.06</f>
        <v>11.236000000000002</v>
      </c>
      <c r="Y10" s="233">
        <f>X10*1.06</f>
        <v>11.910160000000003</v>
      </c>
      <c r="Z10" s="112"/>
    </row>
    <row r="11" spans="1:26" ht="142.5">
      <c r="A11" s="283"/>
      <c r="B11" s="284"/>
      <c r="C11" s="281"/>
      <c r="D11" s="154" t="s">
        <v>281</v>
      </c>
      <c r="E11" s="130"/>
      <c r="F11" s="130"/>
      <c r="G11" s="181" t="s">
        <v>41</v>
      </c>
      <c r="H11" s="157" t="s">
        <v>42</v>
      </c>
      <c r="I11" s="182" t="s">
        <v>253</v>
      </c>
      <c r="J11" s="155"/>
      <c r="K11" s="183" t="s">
        <v>44</v>
      </c>
      <c r="L11" s="182" t="s">
        <v>45</v>
      </c>
      <c r="M11" s="182" t="s">
        <v>43</v>
      </c>
      <c r="N11" s="155"/>
      <c r="O11" s="155" t="s">
        <v>418</v>
      </c>
      <c r="P11" s="184" t="s">
        <v>373</v>
      </c>
      <c r="Q11" s="160" t="s">
        <v>389</v>
      </c>
      <c r="R11" s="130"/>
      <c r="S11" s="130"/>
      <c r="T11" s="233">
        <v>10</v>
      </c>
      <c r="U11" s="233"/>
      <c r="V11" s="112"/>
      <c r="W11" s="112"/>
      <c r="X11" s="112"/>
      <c r="Y11" s="233">
        <f>X11*1.06</f>
        <v>0</v>
      </c>
      <c r="Z11" s="112"/>
    </row>
    <row r="12" spans="1:26" ht="28.5">
      <c r="A12" s="4" t="s">
        <v>46</v>
      </c>
      <c r="B12" s="108" t="s">
        <v>47</v>
      </c>
      <c r="C12" s="64" t="s">
        <v>48</v>
      </c>
      <c r="D12" s="154"/>
      <c r="E12" s="130"/>
      <c r="F12" s="130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30"/>
      <c r="S12" s="130"/>
      <c r="T12" s="233"/>
      <c r="U12" s="233"/>
      <c r="V12" s="233"/>
      <c r="W12" s="233"/>
      <c r="X12" s="233"/>
      <c r="Y12" s="233"/>
      <c r="Z12" s="112"/>
    </row>
    <row r="13" spans="1:26" ht="256.5">
      <c r="A13" s="4" t="s">
        <v>49</v>
      </c>
      <c r="B13" s="108" t="s">
        <v>393</v>
      </c>
      <c r="C13" s="64" t="s">
        <v>50</v>
      </c>
      <c r="D13" s="154"/>
      <c r="E13" s="130"/>
      <c r="F13" s="130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30"/>
      <c r="S13" s="130"/>
      <c r="T13" s="233"/>
      <c r="U13" s="233"/>
      <c r="V13" s="233"/>
      <c r="W13" s="233"/>
      <c r="X13" s="233"/>
      <c r="Y13" s="233"/>
      <c r="Z13" s="112"/>
    </row>
    <row r="14" spans="1:26" ht="213.75">
      <c r="A14" s="4" t="s">
        <v>51</v>
      </c>
      <c r="B14" s="108" t="s">
        <v>394</v>
      </c>
      <c r="C14" s="64" t="s">
        <v>52</v>
      </c>
      <c r="D14" s="154" t="s">
        <v>226</v>
      </c>
      <c r="E14" s="155"/>
      <c r="F14" s="155"/>
      <c r="G14" s="185" t="s">
        <v>41</v>
      </c>
      <c r="H14" s="162" t="s">
        <v>284</v>
      </c>
      <c r="I14" s="186" t="s">
        <v>253</v>
      </c>
      <c r="J14" s="155"/>
      <c r="K14" s="187" t="s">
        <v>44</v>
      </c>
      <c r="L14" s="186" t="s">
        <v>283</v>
      </c>
      <c r="M14" s="186" t="s">
        <v>43</v>
      </c>
      <c r="N14" s="155"/>
      <c r="O14" s="155" t="s">
        <v>418</v>
      </c>
      <c r="P14" s="155" t="s">
        <v>384</v>
      </c>
      <c r="Q14" s="160" t="s">
        <v>389</v>
      </c>
      <c r="R14" s="130"/>
      <c r="S14" s="130"/>
      <c r="T14" s="233">
        <v>91.02</v>
      </c>
      <c r="U14" s="233">
        <v>91.02</v>
      </c>
      <c r="V14" s="233">
        <v>26.3</v>
      </c>
      <c r="W14" s="233"/>
      <c r="X14" s="233"/>
      <c r="Y14" s="233">
        <f>X14*1.06</f>
        <v>0</v>
      </c>
      <c r="Z14" s="112"/>
    </row>
    <row r="15" spans="1:26" ht="142.5">
      <c r="A15" s="4" t="s">
        <v>53</v>
      </c>
      <c r="B15" s="108" t="s">
        <v>54</v>
      </c>
      <c r="C15" s="64" t="s">
        <v>55</v>
      </c>
      <c r="D15" s="154"/>
      <c r="E15" s="130"/>
      <c r="F15" s="130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30"/>
      <c r="S15" s="130"/>
      <c r="T15" s="233"/>
      <c r="U15" s="233"/>
      <c r="V15" s="233"/>
      <c r="W15" s="233"/>
      <c r="X15" s="233"/>
      <c r="Y15" s="233"/>
      <c r="Z15" s="112"/>
    </row>
    <row r="16" spans="1:26" ht="99.75">
      <c r="A16" s="4" t="s">
        <v>56</v>
      </c>
      <c r="B16" s="108" t="s">
        <v>57</v>
      </c>
      <c r="C16" s="64" t="s">
        <v>58</v>
      </c>
      <c r="D16" s="154"/>
      <c r="E16" s="130"/>
      <c r="F16" s="130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30"/>
      <c r="S16" s="130"/>
      <c r="T16" s="233"/>
      <c r="U16" s="233"/>
      <c r="V16" s="233"/>
      <c r="W16" s="233"/>
      <c r="X16" s="233"/>
      <c r="Y16" s="233"/>
      <c r="Z16" s="112"/>
    </row>
    <row r="17" spans="1:26" ht="128.25">
      <c r="A17" s="4" t="s">
        <v>59</v>
      </c>
      <c r="B17" s="108" t="s">
        <v>60</v>
      </c>
      <c r="C17" s="64" t="s">
        <v>61</v>
      </c>
      <c r="D17" s="154"/>
      <c r="E17" s="130"/>
      <c r="F17" s="130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30"/>
      <c r="S17" s="130"/>
      <c r="T17" s="233"/>
      <c r="U17" s="233"/>
      <c r="V17" s="233"/>
      <c r="W17" s="233"/>
      <c r="X17" s="233"/>
      <c r="Y17" s="233"/>
      <c r="Z17" s="112"/>
    </row>
    <row r="18" spans="1:26" ht="57">
      <c r="A18" s="4" t="s">
        <v>62</v>
      </c>
      <c r="B18" s="108" t="s">
        <v>63</v>
      </c>
      <c r="C18" s="64" t="s">
        <v>64</v>
      </c>
      <c r="D18" s="154"/>
      <c r="E18" s="130"/>
      <c r="F18" s="130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30"/>
      <c r="S18" s="130"/>
      <c r="T18" s="233"/>
      <c r="U18" s="233"/>
      <c r="V18" s="233"/>
      <c r="W18" s="233"/>
      <c r="X18" s="233"/>
      <c r="Y18" s="233"/>
      <c r="Z18" s="112"/>
    </row>
    <row r="19" spans="1:26" ht="42.75">
      <c r="A19" s="4" t="s">
        <v>65</v>
      </c>
      <c r="B19" s="108" t="s">
        <v>66</v>
      </c>
      <c r="C19" s="64" t="s">
        <v>67</v>
      </c>
      <c r="D19" s="154"/>
      <c r="E19" s="130"/>
      <c r="F19" s="130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30"/>
      <c r="S19" s="130"/>
      <c r="T19" s="233"/>
      <c r="U19" s="233"/>
      <c r="V19" s="233"/>
      <c r="W19" s="233"/>
      <c r="X19" s="233"/>
      <c r="Y19" s="233"/>
      <c r="Z19" s="112"/>
    </row>
    <row r="20" spans="1:26" ht="57">
      <c r="A20" s="4" t="s">
        <v>68</v>
      </c>
      <c r="B20" s="108" t="s">
        <v>69</v>
      </c>
      <c r="C20" s="64" t="s">
        <v>70</v>
      </c>
      <c r="D20" s="154"/>
      <c r="E20" s="130"/>
      <c r="F20" s="130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30"/>
      <c r="S20" s="130"/>
      <c r="T20" s="233"/>
      <c r="U20" s="233"/>
      <c r="V20" s="233"/>
      <c r="W20" s="233"/>
      <c r="X20" s="233"/>
      <c r="Y20" s="233"/>
      <c r="Z20" s="112"/>
    </row>
    <row r="21" spans="1:26" ht="142.5">
      <c r="A21" s="283" t="s">
        <v>71</v>
      </c>
      <c r="B21" s="285" t="s">
        <v>72</v>
      </c>
      <c r="C21" s="281" t="s">
        <v>73</v>
      </c>
      <c r="D21" s="154" t="s">
        <v>74</v>
      </c>
      <c r="E21" s="130"/>
      <c r="F21" s="130"/>
      <c r="G21" s="185" t="s">
        <v>41</v>
      </c>
      <c r="H21" s="162" t="s">
        <v>75</v>
      </c>
      <c r="I21" s="186" t="s">
        <v>76</v>
      </c>
      <c r="J21" s="155"/>
      <c r="K21" s="187" t="s">
        <v>44</v>
      </c>
      <c r="L21" s="186" t="s">
        <v>77</v>
      </c>
      <c r="M21" s="186" t="s">
        <v>43</v>
      </c>
      <c r="N21" s="155"/>
      <c r="O21" s="155" t="s">
        <v>418</v>
      </c>
      <c r="P21" s="162" t="s">
        <v>371</v>
      </c>
      <c r="Q21" s="160" t="s">
        <v>255</v>
      </c>
      <c r="R21" s="130"/>
      <c r="S21" s="130"/>
      <c r="T21" s="233">
        <v>200</v>
      </c>
      <c r="U21" s="233">
        <v>145.742</v>
      </c>
      <c r="V21" s="233">
        <v>50</v>
      </c>
      <c r="W21" s="233">
        <f>V21*1.06</f>
        <v>53</v>
      </c>
      <c r="X21" s="233">
        <f>W21*1.06</f>
        <v>56.18</v>
      </c>
      <c r="Y21" s="233">
        <f>X21*1.06</f>
        <v>59.5508</v>
      </c>
      <c r="Z21" s="112"/>
    </row>
    <row r="22" spans="1:26" ht="142.5">
      <c r="A22" s="283"/>
      <c r="B22" s="285"/>
      <c r="C22" s="281"/>
      <c r="D22" s="154" t="s">
        <v>278</v>
      </c>
      <c r="E22" s="155"/>
      <c r="F22" s="155"/>
      <c r="G22" s="185" t="s">
        <v>41</v>
      </c>
      <c r="H22" s="162" t="s">
        <v>75</v>
      </c>
      <c r="I22" s="186" t="s">
        <v>76</v>
      </c>
      <c r="J22" s="155"/>
      <c r="K22" s="187" t="s">
        <v>44</v>
      </c>
      <c r="L22" s="186" t="s">
        <v>279</v>
      </c>
      <c r="M22" s="186" t="s">
        <v>43</v>
      </c>
      <c r="N22" s="155"/>
      <c r="O22" s="155" t="s">
        <v>418</v>
      </c>
      <c r="P22" s="162" t="s">
        <v>370</v>
      </c>
      <c r="Q22" s="160" t="s">
        <v>389</v>
      </c>
      <c r="R22" s="130"/>
      <c r="S22" s="130"/>
      <c r="T22" s="233">
        <v>76.8</v>
      </c>
      <c r="U22" s="233">
        <v>76.8</v>
      </c>
      <c r="V22" s="233"/>
      <c r="W22" s="233"/>
      <c r="X22" s="233"/>
      <c r="Y22" s="233">
        <f>X22*1.06</f>
        <v>0</v>
      </c>
      <c r="Z22" s="112"/>
    </row>
    <row r="23" spans="1:26" ht="142.5">
      <c r="A23" s="283" t="s">
        <v>78</v>
      </c>
      <c r="B23" s="285" t="s">
        <v>407</v>
      </c>
      <c r="C23" s="281" t="s">
        <v>79</v>
      </c>
      <c r="D23" s="154" t="s">
        <v>314</v>
      </c>
      <c r="E23" s="155"/>
      <c r="F23" s="155"/>
      <c r="G23" s="185" t="s">
        <v>41</v>
      </c>
      <c r="H23" s="162" t="s">
        <v>80</v>
      </c>
      <c r="I23" s="186" t="s">
        <v>76</v>
      </c>
      <c r="J23" s="155"/>
      <c r="K23" s="187" t="s">
        <v>44</v>
      </c>
      <c r="L23" s="186" t="s">
        <v>81</v>
      </c>
      <c r="M23" s="186" t="s">
        <v>43</v>
      </c>
      <c r="N23" s="155"/>
      <c r="O23" s="155" t="s">
        <v>418</v>
      </c>
      <c r="P23" s="162" t="s">
        <v>372</v>
      </c>
      <c r="Q23" s="160" t="s">
        <v>389</v>
      </c>
      <c r="R23" s="130"/>
      <c r="S23" s="130"/>
      <c r="T23" s="233"/>
      <c r="U23" s="233"/>
      <c r="V23" s="233"/>
      <c r="W23" s="233"/>
      <c r="X23" s="233"/>
      <c r="Y23" s="233"/>
      <c r="Z23" s="112"/>
    </row>
    <row r="24" spans="1:26" ht="142.5">
      <c r="A24" s="283"/>
      <c r="B24" s="285"/>
      <c r="C24" s="281"/>
      <c r="D24" s="154" t="s">
        <v>361</v>
      </c>
      <c r="E24" s="130"/>
      <c r="F24" s="130"/>
      <c r="G24" s="185" t="s">
        <v>41</v>
      </c>
      <c r="H24" s="162" t="s">
        <v>80</v>
      </c>
      <c r="I24" s="186" t="s">
        <v>76</v>
      </c>
      <c r="J24" s="155"/>
      <c r="K24" s="187" t="s">
        <v>44</v>
      </c>
      <c r="L24" s="186" t="s">
        <v>81</v>
      </c>
      <c r="M24" s="186" t="s">
        <v>43</v>
      </c>
      <c r="N24" s="155"/>
      <c r="O24" s="155" t="s">
        <v>418</v>
      </c>
      <c r="P24" s="162" t="s">
        <v>372</v>
      </c>
      <c r="Q24" s="160" t="s">
        <v>389</v>
      </c>
      <c r="R24" s="130"/>
      <c r="S24" s="130"/>
      <c r="T24" s="234">
        <v>566.8</v>
      </c>
      <c r="U24" s="233">
        <v>566.8</v>
      </c>
      <c r="V24" s="234">
        <v>568.4</v>
      </c>
      <c r="W24" s="233">
        <v>636.86</v>
      </c>
      <c r="X24" s="233">
        <v>675</v>
      </c>
      <c r="Y24" s="233">
        <f>X24*1.06</f>
        <v>715.5</v>
      </c>
      <c r="Z24" s="112"/>
    </row>
    <row r="25" spans="1:26" ht="156.75">
      <c r="A25" s="4" t="s">
        <v>82</v>
      </c>
      <c r="B25" s="108" t="s">
        <v>395</v>
      </c>
      <c r="C25" s="64" t="s">
        <v>83</v>
      </c>
      <c r="D25" s="154" t="s">
        <v>84</v>
      </c>
      <c r="E25" s="130"/>
      <c r="F25" s="130"/>
      <c r="G25" s="185" t="s">
        <v>41</v>
      </c>
      <c r="H25" s="162" t="s">
        <v>85</v>
      </c>
      <c r="I25" s="186" t="s">
        <v>76</v>
      </c>
      <c r="J25" s="155"/>
      <c r="K25" s="187" t="s">
        <v>44</v>
      </c>
      <c r="L25" s="186" t="s">
        <v>86</v>
      </c>
      <c r="M25" s="186" t="s">
        <v>43</v>
      </c>
      <c r="N25" s="155"/>
      <c r="O25" s="155" t="s">
        <v>418</v>
      </c>
      <c r="P25" s="162" t="s">
        <v>374</v>
      </c>
      <c r="Q25" s="160" t="s">
        <v>389</v>
      </c>
      <c r="R25" s="130"/>
      <c r="S25" s="130"/>
      <c r="T25" s="233"/>
      <c r="U25" s="233"/>
      <c r="V25" s="233"/>
      <c r="W25" s="233"/>
      <c r="X25" s="233"/>
      <c r="Y25" s="233"/>
      <c r="Z25" s="112"/>
    </row>
    <row r="26" spans="1:26" ht="71.25">
      <c r="A26" s="4" t="s">
        <v>87</v>
      </c>
      <c r="B26" s="108" t="s">
        <v>88</v>
      </c>
      <c r="C26" s="64" t="s">
        <v>89</v>
      </c>
      <c r="D26" s="154"/>
      <c r="E26" s="130"/>
      <c r="F26" s="130"/>
      <c r="G26" s="155"/>
      <c r="H26" s="155"/>
      <c r="I26" s="155"/>
      <c r="J26" s="155"/>
      <c r="K26" s="155"/>
      <c r="L26" s="155"/>
      <c r="M26" s="155"/>
      <c r="N26" s="155"/>
      <c r="O26" s="155"/>
      <c r="P26" s="162"/>
      <c r="Q26" s="155"/>
      <c r="R26" s="130"/>
      <c r="S26" s="130"/>
      <c r="T26" s="233"/>
      <c r="U26" s="233"/>
      <c r="V26" s="233"/>
      <c r="W26" s="233"/>
      <c r="X26" s="233"/>
      <c r="Y26" s="233"/>
      <c r="Z26" s="112"/>
    </row>
    <row r="27" spans="1:26" ht="99.75">
      <c r="A27" s="4" t="s">
        <v>90</v>
      </c>
      <c r="B27" s="108" t="s">
        <v>91</v>
      </c>
      <c r="C27" s="64" t="s">
        <v>92</v>
      </c>
      <c r="D27" s="154"/>
      <c r="E27" s="130"/>
      <c r="F27" s="130"/>
      <c r="G27" s="155"/>
      <c r="H27" s="155"/>
      <c r="I27" s="155"/>
      <c r="J27" s="155"/>
      <c r="K27" s="155"/>
      <c r="L27" s="155"/>
      <c r="M27" s="155"/>
      <c r="N27" s="155"/>
      <c r="O27" s="155"/>
      <c r="P27" s="162"/>
      <c r="Q27" s="155"/>
      <c r="R27" s="130"/>
      <c r="S27" s="130"/>
      <c r="T27" s="233"/>
      <c r="U27" s="233"/>
      <c r="V27" s="233"/>
      <c r="W27" s="233"/>
      <c r="X27" s="233"/>
      <c r="Y27" s="233"/>
      <c r="Z27" s="112"/>
    </row>
    <row r="28" spans="1:26" ht="57">
      <c r="A28" s="4" t="s">
        <v>93</v>
      </c>
      <c r="B28" s="108" t="s">
        <v>94</v>
      </c>
      <c r="C28" s="64" t="s">
        <v>95</v>
      </c>
      <c r="D28" s="154"/>
      <c r="E28" s="130"/>
      <c r="F28" s="130"/>
      <c r="G28" s="155"/>
      <c r="H28" s="155"/>
      <c r="I28" s="155"/>
      <c r="J28" s="155"/>
      <c r="K28" s="155"/>
      <c r="L28" s="155"/>
      <c r="M28" s="155"/>
      <c r="N28" s="155"/>
      <c r="O28" s="155"/>
      <c r="P28" s="162" t="s">
        <v>375</v>
      </c>
      <c r="Q28" s="160" t="s">
        <v>389</v>
      </c>
      <c r="R28" s="130"/>
      <c r="S28" s="130"/>
      <c r="T28" s="233"/>
      <c r="U28" s="233"/>
      <c r="V28" s="233"/>
      <c r="W28" s="233"/>
      <c r="X28" s="233"/>
      <c r="Y28" s="233"/>
      <c r="Z28" s="112"/>
    </row>
    <row r="29" spans="1:26" ht="199.5">
      <c r="A29" s="4" t="s">
        <v>96</v>
      </c>
      <c r="B29" s="108" t="s">
        <v>97</v>
      </c>
      <c r="C29" s="64" t="s">
        <v>98</v>
      </c>
      <c r="D29" s="154" t="s">
        <v>348</v>
      </c>
      <c r="E29" s="130"/>
      <c r="F29" s="130"/>
      <c r="G29" s="185" t="s">
        <v>100</v>
      </c>
      <c r="H29" s="162" t="s">
        <v>101</v>
      </c>
      <c r="I29" s="186" t="s">
        <v>76</v>
      </c>
      <c r="J29" s="155"/>
      <c r="K29" s="187" t="s">
        <v>102</v>
      </c>
      <c r="L29" s="186" t="s">
        <v>103</v>
      </c>
      <c r="M29" s="186" t="s">
        <v>104</v>
      </c>
      <c r="N29" s="155"/>
      <c r="O29" s="155" t="s">
        <v>418</v>
      </c>
      <c r="P29" s="162" t="s">
        <v>376</v>
      </c>
      <c r="Q29" s="160" t="s">
        <v>389</v>
      </c>
      <c r="R29" s="130"/>
      <c r="S29" s="130"/>
      <c r="T29" s="233">
        <v>24.9</v>
      </c>
      <c r="U29" s="233">
        <v>7.663</v>
      </c>
      <c r="V29" s="233">
        <v>24.9</v>
      </c>
      <c r="W29" s="233">
        <v>28</v>
      </c>
      <c r="X29" s="233">
        <v>29.7</v>
      </c>
      <c r="Y29" s="233">
        <f>X29*1.06</f>
        <v>31.482</v>
      </c>
      <c r="Z29" s="112"/>
    </row>
    <row r="30" spans="1:26" ht="71.25">
      <c r="A30" s="4" t="s">
        <v>105</v>
      </c>
      <c r="B30" s="108" t="s">
        <v>106</v>
      </c>
      <c r="C30" s="64" t="s">
        <v>107</v>
      </c>
      <c r="D30" s="154"/>
      <c r="E30" s="130"/>
      <c r="F30" s="130"/>
      <c r="G30" s="185"/>
      <c r="H30" s="162"/>
      <c r="I30" s="186"/>
      <c r="J30" s="155"/>
      <c r="K30" s="187"/>
      <c r="L30" s="186"/>
      <c r="M30" s="186"/>
      <c r="N30" s="155"/>
      <c r="O30" s="155"/>
      <c r="P30" s="155"/>
      <c r="Q30" s="155"/>
      <c r="R30" s="130"/>
      <c r="S30" s="130"/>
      <c r="T30" s="233"/>
      <c r="U30" s="233"/>
      <c r="V30" s="233"/>
      <c r="W30" s="233"/>
      <c r="X30" s="233"/>
      <c r="Y30" s="233"/>
      <c r="Z30" s="112"/>
    </row>
    <row r="31" spans="1:26" ht="185.25">
      <c r="A31" s="4" t="s">
        <v>108</v>
      </c>
      <c r="B31" s="108" t="s">
        <v>109</v>
      </c>
      <c r="C31" s="64" t="s">
        <v>110</v>
      </c>
      <c r="D31" s="154" t="s">
        <v>111</v>
      </c>
      <c r="E31" s="130"/>
      <c r="F31" s="130"/>
      <c r="G31" s="185" t="s">
        <v>41</v>
      </c>
      <c r="H31" s="162" t="s">
        <v>112</v>
      </c>
      <c r="I31" s="186" t="s">
        <v>76</v>
      </c>
      <c r="J31" s="155"/>
      <c r="K31" s="187" t="s">
        <v>113</v>
      </c>
      <c r="L31" s="186" t="s">
        <v>114</v>
      </c>
      <c r="M31" s="186" t="s">
        <v>115</v>
      </c>
      <c r="N31" s="155"/>
      <c r="O31" s="155" t="s">
        <v>418</v>
      </c>
      <c r="P31" s="162" t="s">
        <v>377</v>
      </c>
      <c r="Q31" s="160" t="s">
        <v>389</v>
      </c>
      <c r="R31" s="130"/>
      <c r="S31" s="130"/>
      <c r="T31" s="233">
        <v>292.5</v>
      </c>
      <c r="U31" s="233">
        <v>283.08081</v>
      </c>
      <c r="V31" s="233">
        <v>343.526</v>
      </c>
      <c r="W31" s="233">
        <v>341</v>
      </c>
      <c r="X31" s="233">
        <v>361.5</v>
      </c>
      <c r="Y31" s="233">
        <f>X31*1.06</f>
        <v>383.19</v>
      </c>
      <c r="Z31" s="112"/>
    </row>
    <row r="32" spans="1:26" ht="142.5">
      <c r="A32" s="4" t="s">
        <v>116</v>
      </c>
      <c r="B32" s="108" t="s">
        <v>117</v>
      </c>
      <c r="C32" s="64" t="s">
        <v>118</v>
      </c>
      <c r="D32" s="154" t="s">
        <v>111</v>
      </c>
      <c r="E32" s="130"/>
      <c r="F32" s="130"/>
      <c r="G32" s="185" t="s">
        <v>41</v>
      </c>
      <c r="H32" s="162" t="s">
        <v>119</v>
      </c>
      <c r="I32" s="186" t="s">
        <v>76</v>
      </c>
      <c r="J32" s="155"/>
      <c r="K32" s="187" t="s">
        <v>44</v>
      </c>
      <c r="L32" s="186" t="s">
        <v>120</v>
      </c>
      <c r="M32" s="186" t="s">
        <v>43</v>
      </c>
      <c r="N32" s="155"/>
      <c r="O32" s="155" t="s">
        <v>418</v>
      </c>
      <c r="P32" s="162" t="s">
        <v>378</v>
      </c>
      <c r="Q32" s="160" t="s">
        <v>389</v>
      </c>
      <c r="R32" s="130"/>
      <c r="S32" s="130"/>
      <c r="T32" s="233">
        <v>1867.2</v>
      </c>
      <c r="U32" s="233">
        <v>1740.37472</v>
      </c>
      <c r="V32" s="233">
        <v>1709.574</v>
      </c>
      <c r="W32" s="233">
        <v>1719.34</v>
      </c>
      <c r="X32" s="233">
        <v>1839.7</v>
      </c>
      <c r="Y32" s="233">
        <f>X32*1.06</f>
        <v>1950.082</v>
      </c>
      <c r="Z32" s="112"/>
    </row>
    <row r="33" spans="1:26" ht="171">
      <c r="A33" s="4" t="s">
        <v>121</v>
      </c>
      <c r="B33" s="108" t="s">
        <v>396</v>
      </c>
      <c r="C33" s="64" t="s">
        <v>122</v>
      </c>
      <c r="D33" s="154" t="s">
        <v>111</v>
      </c>
      <c r="E33" s="130"/>
      <c r="F33" s="130"/>
      <c r="G33" s="185" t="s">
        <v>41</v>
      </c>
      <c r="H33" s="162" t="s">
        <v>123</v>
      </c>
      <c r="I33" s="186" t="s">
        <v>76</v>
      </c>
      <c r="J33" s="155"/>
      <c r="K33" s="187" t="s">
        <v>44</v>
      </c>
      <c r="L33" s="186" t="s">
        <v>124</v>
      </c>
      <c r="M33" s="186" t="s">
        <v>43</v>
      </c>
      <c r="N33" s="155"/>
      <c r="O33" s="155" t="s">
        <v>418</v>
      </c>
      <c r="P33" s="162" t="s">
        <v>379</v>
      </c>
      <c r="Q33" s="160" t="s">
        <v>389</v>
      </c>
      <c r="R33" s="130"/>
      <c r="S33" s="130"/>
      <c r="T33" s="233"/>
      <c r="U33" s="233"/>
      <c r="V33" s="233"/>
      <c r="W33" s="233"/>
      <c r="X33" s="233"/>
      <c r="Y33" s="233"/>
      <c r="Z33" s="112"/>
    </row>
    <row r="34" spans="1:26" ht="114">
      <c r="A34" s="4" t="s">
        <v>125</v>
      </c>
      <c r="B34" s="108" t="s">
        <v>126</v>
      </c>
      <c r="C34" s="64" t="s">
        <v>127</v>
      </c>
      <c r="D34" s="154" t="s">
        <v>111</v>
      </c>
      <c r="E34" s="130"/>
      <c r="F34" s="130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60"/>
      <c r="R34" s="130"/>
      <c r="S34" s="130"/>
      <c r="T34" s="233"/>
      <c r="U34" s="233"/>
      <c r="V34" s="233"/>
      <c r="W34" s="233"/>
      <c r="X34" s="233"/>
      <c r="Y34" s="233"/>
      <c r="Z34" s="112"/>
    </row>
    <row r="35" spans="1:26" ht="114">
      <c r="A35" s="4" t="s">
        <v>128</v>
      </c>
      <c r="B35" s="108" t="s">
        <v>129</v>
      </c>
      <c r="C35" s="64" t="s">
        <v>130</v>
      </c>
      <c r="D35" s="154" t="s">
        <v>320</v>
      </c>
      <c r="E35" s="130"/>
      <c r="F35" s="130"/>
      <c r="G35" s="266" t="s">
        <v>41</v>
      </c>
      <c r="H35" s="247" t="s">
        <v>131</v>
      </c>
      <c r="I35" s="253" t="s">
        <v>76</v>
      </c>
      <c r="J35" s="155"/>
      <c r="K35" s="187" t="s">
        <v>44</v>
      </c>
      <c r="L35" s="186" t="s">
        <v>124</v>
      </c>
      <c r="M35" s="186" t="s">
        <v>43</v>
      </c>
      <c r="N35" s="155"/>
      <c r="O35" s="155" t="s">
        <v>257</v>
      </c>
      <c r="P35" s="162" t="s">
        <v>380</v>
      </c>
      <c r="Q35" s="160" t="s">
        <v>389</v>
      </c>
      <c r="R35" s="130"/>
      <c r="S35" s="130"/>
      <c r="T35" s="233"/>
      <c r="U35" s="233"/>
      <c r="V35" s="233">
        <v>15.6</v>
      </c>
      <c r="W35" s="233">
        <v>17.6</v>
      </c>
      <c r="X35" s="233">
        <v>18.6</v>
      </c>
      <c r="Y35" s="233">
        <f>X35*1.06</f>
        <v>19.716</v>
      </c>
      <c r="Z35" s="112"/>
    </row>
    <row r="36" spans="1:26" ht="85.5">
      <c r="A36" s="4" t="s">
        <v>132</v>
      </c>
      <c r="B36" s="108" t="s">
        <v>133</v>
      </c>
      <c r="C36" s="64" t="s">
        <v>134</v>
      </c>
      <c r="D36" s="154"/>
      <c r="E36" s="130"/>
      <c r="F36" s="130"/>
      <c r="G36" s="266"/>
      <c r="H36" s="247"/>
      <c r="I36" s="253"/>
      <c r="J36" s="155"/>
      <c r="K36" s="187" t="s">
        <v>135</v>
      </c>
      <c r="L36" s="186" t="s">
        <v>136</v>
      </c>
      <c r="M36" s="186" t="s">
        <v>137</v>
      </c>
      <c r="N36" s="155"/>
      <c r="O36" s="155"/>
      <c r="P36" s="155"/>
      <c r="Q36" s="155"/>
      <c r="R36" s="130"/>
      <c r="S36" s="130"/>
      <c r="T36" s="233"/>
      <c r="U36" s="233"/>
      <c r="V36" s="233"/>
      <c r="W36" s="233"/>
      <c r="X36" s="233"/>
      <c r="Y36" s="233"/>
      <c r="Z36" s="112"/>
    </row>
    <row r="37" spans="1:26" ht="85.5">
      <c r="A37" s="4" t="s">
        <v>138</v>
      </c>
      <c r="B37" s="108" t="s">
        <v>139</v>
      </c>
      <c r="C37" s="64" t="s">
        <v>140</v>
      </c>
      <c r="D37" s="154"/>
      <c r="E37" s="130"/>
      <c r="F37" s="130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30"/>
      <c r="S37" s="130"/>
      <c r="T37" s="233"/>
      <c r="U37" s="233"/>
      <c r="V37" s="233"/>
      <c r="W37" s="233"/>
      <c r="X37" s="233"/>
      <c r="Y37" s="233"/>
      <c r="Z37" s="112"/>
    </row>
    <row r="38" spans="1:26" ht="28.5">
      <c r="A38" s="4" t="s">
        <v>141</v>
      </c>
      <c r="B38" s="108" t="s">
        <v>142</v>
      </c>
      <c r="C38" s="64" t="s">
        <v>143</v>
      </c>
      <c r="D38" s="154"/>
      <c r="E38" s="130"/>
      <c r="F38" s="130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30"/>
      <c r="S38" s="130"/>
      <c r="T38" s="233"/>
      <c r="U38" s="233"/>
      <c r="V38" s="233"/>
      <c r="W38" s="233"/>
      <c r="X38" s="233"/>
      <c r="Y38" s="233"/>
      <c r="Z38" s="112"/>
    </row>
    <row r="39" spans="1:26" ht="28.5">
      <c r="A39" s="4" t="s">
        <v>144</v>
      </c>
      <c r="B39" s="108" t="s">
        <v>145</v>
      </c>
      <c r="C39" s="64" t="s">
        <v>146</v>
      </c>
      <c r="D39" s="154"/>
      <c r="E39" s="130"/>
      <c r="F39" s="130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30"/>
      <c r="S39" s="130"/>
      <c r="T39" s="233"/>
      <c r="U39" s="233"/>
      <c r="V39" s="233"/>
      <c r="W39" s="233"/>
      <c r="X39" s="233"/>
      <c r="Y39" s="233"/>
      <c r="Z39" s="112"/>
    </row>
    <row r="40" spans="1:26" ht="142.5">
      <c r="A40" s="4" t="s">
        <v>147</v>
      </c>
      <c r="B40" s="108" t="s">
        <v>148</v>
      </c>
      <c r="C40" s="64" t="s">
        <v>149</v>
      </c>
      <c r="D40" s="154" t="s">
        <v>150</v>
      </c>
      <c r="E40" s="130"/>
      <c r="F40" s="130"/>
      <c r="G40" s="185" t="s">
        <v>41</v>
      </c>
      <c r="H40" s="162" t="s">
        <v>151</v>
      </c>
      <c r="I40" s="186" t="s">
        <v>76</v>
      </c>
      <c r="J40" s="155"/>
      <c r="K40" s="187" t="s">
        <v>44</v>
      </c>
      <c r="L40" s="186" t="s">
        <v>152</v>
      </c>
      <c r="M40" s="186" t="s">
        <v>43</v>
      </c>
      <c r="N40" s="155"/>
      <c r="O40" s="155" t="s">
        <v>418</v>
      </c>
      <c r="P40" s="162" t="s">
        <v>381</v>
      </c>
      <c r="Q40" s="160" t="s">
        <v>389</v>
      </c>
      <c r="R40" s="130"/>
      <c r="S40" s="130"/>
      <c r="T40" s="233">
        <v>585.5</v>
      </c>
      <c r="U40" s="233">
        <v>564.79106</v>
      </c>
      <c r="V40" s="233">
        <v>65.7</v>
      </c>
      <c r="W40" s="233"/>
      <c r="X40" s="233"/>
      <c r="Y40" s="233">
        <f>X40*1.06</f>
        <v>0</v>
      </c>
      <c r="Z40" s="112"/>
    </row>
    <row r="41" spans="1:26" ht="356.25">
      <c r="A41" s="4" t="s">
        <v>153</v>
      </c>
      <c r="B41" s="108" t="s">
        <v>397</v>
      </c>
      <c r="C41" s="64" t="s">
        <v>154</v>
      </c>
      <c r="D41" s="154" t="s">
        <v>223</v>
      </c>
      <c r="E41" s="130"/>
      <c r="F41" s="130"/>
      <c r="G41" s="185" t="s">
        <v>41</v>
      </c>
      <c r="H41" s="162" t="s">
        <v>151</v>
      </c>
      <c r="I41" s="186" t="s">
        <v>76</v>
      </c>
      <c r="J41" s="155"/>
      <c r="K41" s="187" t="s">
        <v>44</v>
      </c>
      <c r="L41" s="186" t="s">
        <v>152</v>
      </c>
      <c r="M41" s="186" t="s">
        <v>43</v>
      </c>
      <c r="N41" s="155"/>
      <c r="O41" s="155" t="s">
        <v>418</v>
      </c>
      <c r="P41" s="162" t="s">
        <v>382</v>
      </c>
      <c r="Q41" s="160" t="s">
        <v>389</v>
      </c>
      <c r="R41" s="130"/>
      <c r="S41" s="130"/>
      <c r="T41" s="233">
        <v>168.5</v>
      </c>
      <c r="U41" s="233">
        <v>31.55127</v>
      </c>
      <c r="V41" s="233"/>
      <c r="W41" s="233"/>
      <c r="X41" s="233"/>
      <c r="Y41" s="233">
        <f>X41*1.06</f>
        <v>0</v>
      </c>
      <c r="Z41" s="112"/>
    </row>
    <row r="42" spans="1:26" ht="142.5">
      <c r="A42" s="4" t="s">
        <v>155</v>
      </c>
      <c r="B42" s="108" t="s">
        <v>156</v>
      </c>
      <c r="C42" s="64" t="s">
        <v>157</v>
      </c>
      <c r="D42" s="154" t="s">
        <v>150</v>
      </c>
      <c r="E42" s="130"/>
      <c r="F42" s="130"/>
      <c r="G42" s="185" t="s">
        <v>41</v>
      </c>
      <c r="H42" s="162" t="s">
        <v>151</v>
      </c>
      <c r="I42" s="186" t="s">
        <v>76</v>
      </c>
      <c r="J42" s="155"/>
      <c r="K42" s="187" t="s">
        <v>44</v>
      </c>
      <c r="L42" s="186" t="s">
        <v>152</v>
      </c>
      <c r="M42" s="186" t="s">
        <v>43</v>
      </c>
      <c r="N42" s="155"/>
      <c r="O42" s="155" t="s">
        <v>257</v>
      </c>
      <c r="P42" s="162" t="s">
        <v>383</v>
      </c>
      <c r="Q42" s="160" t="s">
        <v>389</v>
      </c>
      <c r="R42" s="130"/>
      <c r="S42" s="130"/>
      <c r="T42" s="233">
        <v>309</v>
      </c>
      <c r="U42" s="233">
        <v>306.8239</v>
      </c>
      <c r="V42" s="233">
        <v>254.2</v>
      </c>
      <c r="W42" s="233">
        <f>V42*1.06</f>
        <v>269.452</v>
      </c>
      <c r="X42" s="233">
        <f>W42*1.06</f>
        <v>285.61912</v>
      </c>
      <c r="Y42" s="233">
        <f>X42*1.06</f>
        <v>302.7562672</v>
      </c>
      <c r="Z42" s="112"/>
    </row>
    <row r="43" spans="1:26" ht="28.5">
      <c r="A43" s="4" t="s">
        <v>158</v>
      </c>
      <c r="B43" s="108" t="s">
        <v>159</v>
      </c>
      <c r="C43" s="64" t="s">
        <v>160</v>
      </c>
      <c r="D43" s="154"/>
      <c r="E43" s="130"/>
      <c r="F43" s="130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30"/>
      <c r="S43" s="130"/>
      <c r="T43" s="233"/>
      <c r="U43" s="233"/>
      <c r="V43" s="233"/>
      <c r="W43" s="233"/>
      <c r="X43" s="233"/>
      <c r="Y43" s="233"/>
      <c r="Z43" s="112"/>
    </row>
    <row r="44" spans="1:26" ht="99.75">
      <c r="A44" s="4" t="s">
        <v>161</v>
      </c>
      <c r="B44" s="108" t="s">
        <v>162</v>
      </c>
      <c r="C44" s="64" t="s">
        <v>163</v>
      </c>
      <c r="D44" s="154"/>
      <c r="E44" s="130"/>
      <c r="F44" s="130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30"/>
      <c r="S44" s="130"/>
      <c r="T44" s="233"/>
      <c r="U44" s="233"/>
      <c r="V44" s="233"/>
      <c r="W44" s="233"/>
      <c r="X44" s="233"/>
      <c r="Y44" s="233"/>
      <c r="Z44" s="112"/>
    </row>
    <row r="45" spans="1:26" ht="85.5">
      <c r="A45" s="4" t="s">
        <v>164</v>
      </c>
      <c r="B45" s="108" t="s">
        <v>165</v>
      </c>
      <c r="C45" s="64" t="s">
        <v>166</v>
      </c>
      <c r="D45" s="154"/>
      <c r="E45" s="130"/>
      <c r="F45" s="130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30"/>
      <c r="S45" s="130"/>
      <c r="T45" s="233"/>
      <c r="U45" s="233"/>
      <c r="V45" s="233"/>
      <c r="W45" s="233"/>
      <c r="X45" s="233"/>
      <c r="Y45" s="233"/>
      <c r="Z45" s="112"/>
    </row>
    <row r="46" spans="1:26" ht="85.5">
      <c r="A46" s="4" t="s">
        <v>167</v>
      </c>
      <c r="B46" s="108" t="s">
        <v>168</v>
      </c>
      <c r="C46" s="64" t="s">
        <v>169</v>
      </c>
      <c r="D46" s="154"/>
      <c r="E46" s="130"/>
      <c r="F46" s="130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30"/>
      <c r="S46" s="130"/>
      <c r="T46" s="233"/>
      <c r="U46" s="233"/>
      <c r="V46" s="233"/>
      <c r="W46" s="233"/>
      <c r="X46" s="233"/>
      <c r="Y46" s="233"/>
      <c r="Z46" s="112"/>
    </row>
    <row r="47" spans="1:26" ht="57">
      <c r="A47" s="4" t="s">
        <v>170</v>
      </c>
      <c r="B47" s="108" t="s">
        <v>171</v>
      </c>
      <c r="C47" s="64" t="s">
        <v>172</v>
      </c>
      <c r="D47" s="154"/>
      <c r="E47" s="130"/>
      <c r="F47" s="130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30"/>
      <c r="S47" s="130"/>
      <c r="T47" s="233"/>
      <c r="U47" s="233"/>
      <c r="V47" s="233"/>
      <c r="W47" s="233"/>
      <c r="X47" s="233"/>
      <c r="Y47" s="233"/>
      <c r="Z47" s="112"/>
    </row>
    <row r="48" spans="1:26" ht="71.25">
      <c r="A48" s="4" t="s">
        <v>173</v>
      </c>
      <c r="B48" s="108" t="s">
        <v>174</v>
      </c>
      <c r="C48" s="64" t="s">
        <v>175</v>
      </c>
      <c r="D48" s="154"/>
      <c r="E48" s="130"/>
      <c r="F48" s="130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30"/>
      <c r="S48" s="130"/>
      <c r="T48" s="233"/>
      <c r="U48" s="233"/>
      <c r="V48" s="233"/>
      <c r="W48" s="233"/>
      <c r="X48" s="233"/>
      <c r="Y48" s="233"/>
      <c r="Z48" s="112"/>
    </row>
    <row r="49" spans="1:26" ht="71.25">
      <c r="A49" s="4" t="s">
        <v>176</v>
      </c>
      <c r="B49" s="108" t="s">
        <v>177</v>
      </c>
      <c r="C49" s="64" t="s">
        <v>178</v>
      </c>
      <c r="D49" s="154"/>
      <c r="E49" s="130"/>
      <c r="F49" s="130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30"/>
      <c r="S49" s="130"/>
      <c r="T49" s="233"/>
      <c r="U49" s="233"/>
      <c r="V49" s="233"/>
      <c r="W49" s="233"/>
      <c r="X49" s="233"/>
      <c r="Y49" s="233"/>
      <c r="Z49" s="112"/>
    </row>
    <row r="50" spans="1:26" ht="142.5">
      <c r="A50" s="4" t="s">
        <v>179</v>
      </c>
      <c r="B50" s="108" t="s">
        <v>180</v>
      </c>
      <c r="C50" s="64" t="s">
        <v>181</v>
      </c>
      <c r="D50" s="154" t="s">
        <v>84</v>
      </c>
      <c r="E50" s="130"/>
      <c r="F50" s="130"/>
      <c r="G50" s="185" t="s">
        <v>41</v>
      </c>
      <c r="H50" s="162" t="s">
        <v>182</v>
      </c>
      <c r="I50" s="186" t="s">
        <v>76</v>
      </c>
      <c r="J50" s="155"/>
      <c r="K50" s="187" t="s">
        <v>44</v>
      </c>
      <c r="L50" s="186" t="s">
        <v>183</v>
      </c>
      <c r="M50" s="186" t="s">
        <v>184</v>
      </c>
      <c r="N50" s="155"/>
      <c r="O50" s="155" t="s">
        <v>428</v>
      </c>
      <c r="P50" s="155"/>
      <c r="Q50" s="160" t="s">
        <v>255</v>
      </c>
      <c r="R50" s="130"/>
      <c r="S50" s="130"/>
      <c r="T50" s="233"/>
      <c r="U50" s="233"/>
      <c r="V50" s="233"/>
      <c r="W50" s="233"/>
      <c r="X50" s="233"/>
      <c r="Y50" s="233"/>
      <c r="Z50" s="112"/>
    </row>
    <row r="51" spans="1:26" ht="42.75">
      <c r="A51" s="4" t="s">
        <v>185</v>
      </c>
      <c r="B51" s="108" t="s">
        <v>186</v>
      </c>
      <c r="C51" s="64" t="s">
        <v>187</v>
      </c>
      <c r="D51" s="154"/>
      <c r="E51" s="130"/>
      <c r="F51" s="130"/>
      <c r="G51" s="185"/>
      <c r="H51" s="162"/>
      <c r="I51" s="186"/>
      <c r="J51" s="155"/>
      <c r="K51" s="155"/>
      <c r="L51" s="155"/>
      <c r="M51" s="155"/>
      <c r="N51" s="155"/>
      <c r="O51" s="155"/>
      <c r="P51" s="155"/>
      <c r="Q51" s="155"/>
      <c r="R51" s="130"/>
      <c r="S51" s="130"/>
      <c r="T51" s="233"/>
      <c r="U51" s="233"/>
      <c r="V51" s="233"/>
      <c r="W51" s="233"/>
      <c r="X51" s="233"/>
      <c r="Y51" s="233"/>
      <c r="Z51" s="112"/>
    </row>
    <row r="52" spans="1:26" ht="99.75">
      <c r="A52" s="4" t="s">
        <v>188</v>
      </c>
      <c r="B52" s="108" t="s">
        <v>189</v>
      </c>
      <c r="C52" s="64" t="s">
        <v>190</v>
      </c>
      <c r="D52" s="154"/>
      <c r="E52" s="130"/>
      <c r="F52" s="130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30"/>
      <c r="S52" s="130"/>
      <c r="T52" s="233"/>
      <c r="U52" s="233"/>
      <c r="V52" s="233"/>
      <c r="W52" s="233"/>
      <c r="X52" s="233"/>
      <c r="Y52" s="233"/>
      <c r="Z52" s="112"/>
    </row>
    <row r="53" spans="1:26" ht="28.5">
      <c r="A53" s="4" t="s">
        <v>191</v>
      </c>
      <c r="B53" s="108" t="s">
        <v>192</v>
      </c>
      <c r="C53" s="64" t="s">
        <v>193</v>
      </c>
      <c r="D53" s="154"/>
      <c r="E53" s="130"/>
      <c r="F53" s="130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30"/>
      <c r="S53" s="130"/>
      <c r="T53" s="233"/>
      <c r="U53" s="233"/>
      <c r="V53" s="233"/>
      <c r="W53" s="233"/>
      <c r="X53" s="233"/>
      <c r="Y53" s="233"/>
      <c r="Z53" s="112"/>
    </row>
    <row r="54" spans="1:26" ht="57">
      <c r="A54" s="4" t="s">
        <v>194</v>
      </c>
      <c r="B54" s="108" t="s">
        <v>195</v>
      </c>
      <c r="C54" s="64" t="s">
        <v>196</v>
      </c>
      <c r="D54" s="154"/>
      <c r="E54" s="130"/>
      <c r="F54" s="130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30"/>
      <c r="S54" s="130"/>
      <c r="T54" s="233"/>
      <c r="U54" s="233"/>
      <c r="V54" s="233"/>
      <c r="W54" s="233"/>
      <c r="X54" s="233"/>
      <c r="Y54" s="233"/>
      <c r="Z54" s="112"/>
    </row>
    <row r="55" spans="1:26" ht="128.25">
      <c r="A55" s="66" t="s">
        <v>197</v>
      </c>
      <c r="B55" s="108" t="s">
        <v>198</v>
      </c>
      <c r="C55" s="64" t="s">
        <v>199</v>
      </c>
      <c r="D55" s="154" t="s">
        <v>209</v>
      </c>
      <c r="E55" s="130"/>
      <c r="F55" s="130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30"/>
      <c r="S55" s="130"/>
      <c r="T55" s="233">
        <f aca="true" t="shared" si="2" ref="T55:Y55">SUM(T56:T59)</f>
        <v>338</v>
      </c>
      <c r="U55" s="233">
        <f t="shared" si="2"/>
        <v>338</v>
      </c>
      <c r="V55" s="233">
        <f t="shared" si="2"/>
        <v>224.7</v>
      </c>
      <c r="W55" s="233">
        <f t="shared" si="2"/>
        <v>0</v>
      </c>
      <c r="X55" s="233">
        <f t="shared" si="2"/>
        <v>0</v>
      </c>
      <c r="Y55" s="233">
        <f t="shared" si="2"/>
        <v>0</v>
      </c>
      <c r="Z55" s="112"/>
    </row>
    <row r="56" spans="1:26" ht="142.5">
      <c r="A56" s="8" t="s">
        <v>408</v>
      </c>
      <c r="B56" s="108" t="s">
        <v>200</v>
      </c>
      <c r="C56" s="64" t="s">
        <v>274</v>
      </c>
      <c r="D56" s="154" t="s">
        <v>224</v>
      </c>
      <c r="E56" s="130"/>
      <c r="F56" s="130"/>
      <c r="G56" s="185" t="s">
        <v>41</v>
      </c>
      <c r="H56" s="162" t="s">
        <v>85</v>
      </c>
      <c r="I56" s="186" t="s">
        <v>76</v>
      </c>
      <c r="J56" s="155"/>
      <c r="K56" s="187" t="s">
        <v>44</v>
      </c>
      <c r="L56" s="186" t="s">
        <v>86</v>
      </c>
      <c r="M56" s="186" t="s">
        <v>43</v>
      </c>
      <c r="N56" s="155"/>
      <c r="O56" s="155" t="s">
        <v>418</v>
      </c>
      <c r="P56" s="162" t="s">
        <v>374</v>
      </c>
      <c r="Q56" s="160" t="s">
        <v>389</v>
      </c>
      <c r="R56" s="130"/>
      <c r="S56" s="130"/>
      <c r="T56" s="233">
        <v>338</v>
      </c>
      <c r="U56" s="233">
        <v>338</v>
      </c>
      <c r="V56" s="233">
        <v>224.7</v>
      </c>
      <c r="W56" s="233">
        <v>0</v>
      </c>
      <c r="X56" s="233">
        <v>0</v>
      </c>
      <c r="Y56" s="233">
        <f>X56*1.06</f>
        <v>0</v>
      </c>
      <c r="Z56" s="112"/>
    </row>
    <row r="57" spans="1:26" ht="71.25">
      <c r="A57" s="8" t="s">
        <v>402</v>
      </c>
      <c r="B57" s="108" t="s">
        <v>109</v>
      </c>
      <c r="C57" s="64" t="s">
        <v>275</v>
      </c>
      <c r="D57" s="154"/>
      <c r="E57" s="130"/>
      <c r="F57" s="130"/>
      <c r="G57" s="185"/>
      <c r="H57" s="162"/>
      <c r="I57" s="186"/>
      <c r="J57" s="155"/>
      <c r="K57" s="187"/>
      <c r="L57" s="186"/>
      <c r="M57" s="186"/>
      <c r="N57" s="155"/>
      <c r="O57" s="155"/>
      <c r="P57" s="155"/>
      <c r="Q57" s="160"/>
      <c r="R57" s="130"/>
      <c r="S57" s="130"/>
      <c r="T57" s="233"/>
      <c r="U57" s="233"/>
      <c r="V57" s="233"/>
      <c r="W57" s="233"/>
      <c r="X57" s="233"/>
      <c r="Y57" s="233"/>
      <c r="Z57" s="112"/>
    </row>
    <row r="58" spans="1:26" ht="85.5">
      <c r="A58" s="8" t="s">
        <v>403</v>
      </c>
      <c r="B58" s="108" t="s">
        <v>117</v>
      </c>
      <c r="C58" s="64" t="s">
        <v>276</v>
      </c>
      <c r="D58" s="154"/>
      <c r="E58" s="130"/>
      <c r="F58" s="130"/>
      <c r="G58" s="185"/>
      <c r="H58" s="162"/>
      <c r="I58" s="186"/>
      <c r="J58" s="155"/>
      <c r="K58" s="187"/>
      <c r="L58" s="186"/>
      <c r="M58" s="186"/>
      <c r="N58" s="155"/>
      <c r="O58" s="155" t="s">
        <v>418</v>
      </c>
      <c r="P58" s="162" t="s">
        <v>385</v>
      </c>
      <c r="Q58" s="160" t="s">
        <v>389</v>
      </c>
      <c r="R58" s="130"/>
      <c r="S58" s="130"/>
      <c r="T58" s="233"/>
      <c r="U58" s="233"/>
      <c r="V58" s="233"/>
      <c r="W58" s="233"/>
      <c r="X58" s="233"/>
      <c r="Y58" s="233"/>
      <c r="Z58" s="112"/>
    </row>
    <row r="59" spans="1:26" ht="85.5">
      <c r="A59" s="4"/>
      <c r="B59" s="108" t="s">
        <v>409</v>
      </c>
      <c r="C59" s="64" t="s">
        <v>277</v>
      </c>
      <c r="D59" s="154"/>
      <c r="E59" s="130"/>
      <c r="F59" s="130"/>
      <c r="G59" s="185"/>
      <c r="H59" s="162"/>
      <c r="I59" s="186"/>
      <c r="J59" s="155"/>
      <c r="K59" s="187"/>
      <c r="L59" s="186"/>
      <c r="M59" s="186"/>
      <c r="N59" s="155"/>
      <c r="O59" s="155"/>
      <c r="P59" s="155"/>
      <c r="Q59" s="160"/>
      <c r="R59" s="130"/>
      <c r="S59" s="130"/>
      <c r="T59" s="233"/>
      <c r="U59" s="233"/>
      <c r="V59" s="233"/>
      <c r="W59" s="233"/>
      <c r="X59" s="233"/>
      <c r="Y59" s="233"/>
      <c r="Z59" s="112"/>
    </row>
    <row r="60" spans="1:26" ht="114">
      <c r="A60" s="66" t="s">
        <v>201</v>
      </c>
      <c r="B60" s="108" t="s">
        <v>202</v>
      </c>
      <c r="C60" s="64" t="s">
        <v>203</v>
      </c>
      <c r="D60" s="154"/>
      <c r="E60" s="130"/>
      <c r="F60" s="130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30"/>
      <c r="S60" s="130"/>
      <c r="T60" s="233">
        <f aca="true" t="shared" si="3" ref="T60:Y60">SUM(T61:T62)</f>
        <v>108.45</v>
      </c>
      <c r="U60" s="233">
        <f t="shared" si="3"/>
        <v>108.45</v>
      </c>
      <c r="V60" s="233">
        <f t="shared" si="3"/>
        <v>1529.26</v>
      </c>
      <c r="W60" s="233">
        <f t="shared" si="3"/>
        <v>118.5716</v>
      </c>
      <c r="X60" s="233">
        <f t="shared" si="3"/>
        <v>125.68589600000001</v>
      </c>
      <c r="Y60" s="233">
        <f t="shared" si="3"/>
        <v>133.22704976000003</v>
      </c>
      <c r="Z60" s="112"/>
    </row>
    <row r="61" spans="1:26" ht="142.5">
      <c r="A61" s="67" t="s">
        <v>349</v>
      </c>
      <c r="B61" s="108" t="s">
        <v>217</v>
      </c>
      <c r="C61" s="64"/>
      <c r="D61" s="154" t="s">
        <v>204</v>
      </c>
      <c r="E61" s="130"/>
      <c r="F61" s="130"/>
      <c r="G61" s="185" t="s">
        <v>41</v>
      </c>
      <c r="H61" s="162" t="s">
        <v>205</v>
      </c>
      <c r="I61" s="186" t="s">
        <v>76</v>
      </c>
      <c r="J61" s="155"/>
      <c r="K61" s="187" t="s">
        <v>44</v>
      </c>
      <c r="L61" s="186" t="s">
        <v>45</v>
      </c>
      <c r="M61" s="186" t="s">
        <v>43</v>
      </c>
      <c r="N61" s="155"/>
      <c r="O61" s="155" t="s">
        <v>428</v>
      </c>
      <c r="P61" s="155"/>
      <c r="Q61" s="160" t="s">
        <v>390</v>
      </c>
      <c r="R61" s="130"/>
      <c r="S61" s="130"/>
      <c r="T61" s="233">
        <v>108.45</v>
      </c>
      <c r="U61" s="233">
        <v>108.45</v>
      </c>
      <c r="V61" s="233">
        <v>111.86</v>
      </c>
      <c r="W61" s="233">
        <f>V61*1.06</f>
        <v>118.5716</v>
      </c>
      <c r="X61" s="233">
        <f>W61*1.06</f>
        <v>125.68589600000001</v>
      </c>
      <c r="Y61" s="233">
        <f>X61*1.06</f>
        <v>133.22704976000003</v>
      </c>
      <c r="Z61" s="112"/>
    </row>
    <row r="62" spans="1:26" ht="142.5">
      <c r="A62" s="67" t="s">
        <v>350</v>
      </c>
      <c r="B62" s="108" t="s">
        <v>218</v>
      </c>
      <c r="C62" s="64"/>
      <c r="D62" s="154" t="s">
        <v>306</v>
      </c>
      <c r="E62" s="130"/>
      <c r="F62" s="130"/>
      <c r="G62" s="185" t="s">
        <v>41</v>
      </c>
      <c r="H62" s="162" t="s">
        <v>205</v>
      </c>
      <c r="I62" s="186" t="s">
        <v>76</v>
      </c>
      <c r="J62" s="155"/>
      <c r="K62" s="187" t="s">
        <v>44</v>
      </c>
      <c r="L62" s="186" t="s">
        <v>45</v>
      </c>
      <c r="M62" s="186" t="s">
        <v>43</v>
      </c>
      <c r="N62" s="155"/>
      <c r="O62" s="155" t="s">
        <v>428</v>
      </c>
      <c r="P62" s="155"/>
      <c r="Q62" s="160" t="s">
        <v>390</v>
      </c>
      <c r="R62" s="130"/>
      <c r="S62" s="130"/>
      <c r="T62" s="233"/>
      <c r="U62" s="233"/>
      <c r="V62" s="233">
        <v>1417.4</v>
      </c>
      <c r="W62" s="233"/>
      <c r="X62" s="233"/>
      <c r="Y62" s="233"/>
      <c r="Z62" s="112"/>
    </row>
    <row r="63" spans="1:26" ht="171">
      <c r="A63" s="4" t="s">
        <v>206</v>
      </c>
      <c r="B63" s="108" t="s">
        <v>410</v>
      </c>
      <c r="C63" s="64" t="s">
        <v>207</v>
      </c>
      <c r="D63" s="154"/>
      <c r="E63" s="130"/>
      <c r="F63" s="130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30"/>
      <c r="S63" s="130"/>
      <c r="T63" s="233">
        <f>SUM(T65)</f>
        <v>0</v>
      </c>
      <c r="U63" s="233">
        <f>SUM(U65)</f>
        <v>0</v>
      </c>
      <c r="V63" s="233">
        <f>SUM(V65)</f>
        <v>0</v>
      </c>
      <c r="W63" s="233">
        <f>SUM(W65)</f>
        <v>0</v>
      </c>
      <c r="X63" s="233">
        <f>SUM(X65)</f>
        <v>0</v>
      </c>
      <c r="Y63" s="233">
        <f>X63*1.06</f>
        <v>0</v>
      </c>
      <c r="Z63" s="112"/>
    </row>
    <row r="64" spans="1:26" ht="142.5">
      <c r="A64" s="4" t="s">
        <v>398</v>
      </c>
      <c r="B64" s="108" t="s">
        <v>411</v>
      </c>
      <c r="C64" s="68" t="s">
        <v>400</v>
      </c>
      <c r="D64" s="167" t="s">
        <v>111</v>
      </c>
      <c r="E64" s="168"/>
      <c r="F64" s="168"/>
      <c r="G64" s="190" t="s">
        <v>41</v>
      </c>
      <c r="H64" s="170" t="s">
        <v>205</v>
      </c>
      <c r="I64" s="191" t="s">
        <v>76</v>
      </c>
      <c r="J64" s="130"/>
      <c r="K64" s="192" t="s">
        <v>44</v>
      </c>
      <c r="L64" s="191" t="s">
        <v>45</v>
      </c>
      <c r="M64" s="191" t="s">
        <v>43</v>
      </c>
      <c r="N64" s="130"/>
      <c r="O64" s="155" t="s">
        <v>428</v>
      </c>
      <c r="P64" s="130"/>
      <c r="Q64" s="160" t="s">
        <v>255</v>
      </c>
      <c r="R64" s="130"/>
      <c r="S64" s="130"/>
      <c r="T64" s="233"/>
      <c r="U64" s="233"/>
      <c r="V64" s="233"/>
      <c r="W64" s="233"/>
      <c r="X64" s="233"/>
      <c r="Y64" s="233"/>
      <c r="Z64" s="112"/>
    </row>
    <row r="65" spans="1:26" ht="142.5">
      <c r="A65" s="8" t="s">
        <v>399</v>
      </c>
      <c r="B65" s="110" t="s">
        <v>268</v>
      </c>
      <c r="C65" s="69" t="s">
        <v>269</v>
      </c>
      <c r="D65" s="193" t="s">
        <v>270</v>
      </c>
      <c r="E65" s="130"/>
      <c r="F65" s="130"/>
      <c r="G65" s="185" t="s">
        <v>41</v>
      </c>
      <c r="H65" s="162" t="s">
        <v>205</v>
      </c>
      <c r="I65" s="186" t="s">
        <v>76</v>
      </c>
      <c r="J65" s="155"/>
      <c r="K65" s="187" t="s">
        <v>44</v>
      </c>
      <c r="L65" s="186" t="s">
        <v>45</v>
      </c>
      <c r="M65" s="186" t="s">
        <v>43</v>
      </c>
      <c r="N65" s="155"/>
      <c r="O65" s="155" t="s">
        <v>257</v>
      </c>
      <c r="P65" s="155"/>
      <c r="Q65" s="160" t="s">
        <v>390</v>
      </c>
      <c r="R65" s="130"/>
      <c r="S65" s="130"/>
      <c r="T65" s="233">
        <v>0</v>
      </c>
      <c r="U65" s="233">
        <v>0</v>
      </c>
      <c r="V65" s="233"/>
      <c r="W65" s="233"/>
      <c r="X65" s="233"/>
      <c r="Y65" s="233">
        <f>X65*1.06</f>
        <v>0</v>
      </c>
      <c r="Z65" s="112"/>
    </row>
    <row r="66" spans="1:26" ht="28.5">
      <c r="A66" s="66"/>
      <c r="B66" s="107" t="s">
        <v>208</v>
      </c>
      <c r="C66" s="65"/>
      <c r="D66" s="154"/>
      <c r="E66" s="130"/>
      <c r="F66" s="130"/>
      <c r="G66" s="155"/>
      <c r="H66" s="155"/>
      <c r="I66" s="155"/>
      <c r="J66" s="155"/>
      <c r="K66" s="155"/>
      <c r="L66" s="155"/>
      <c r="M66" s="155"/>
      <c r="N66" s="130"/>
      <c r="O66" s="155"/>
      <c r="P66" s="130" t="s">
        <v>209</v>
      </c>
      <c r="Q66" s="175"/>
      <c r="R66" s="130"/>
      <c r="S66" s="130"/>
      <c r="T66" s="129">
        <f aca="true" t="shared" si="4" ref="T66:Y66">SUM(T8,T55,T60,T63)</f>
        <v>5314.005</v>
      </c>
      <c r="U66" s="235">
        <f t="shared" si="4"/>
        <v>4917.628059999999</v>
      </c>
      <c r="V66" s="235">
        <f t="shared" si="4"/>
        <v>5528.102999999999</v>
      </c>
      <c r="W66" s="235">
        <f t="shared" si="4"/>
        <v>3958.1836000000003</v>
      </c>
      <c r="X66" s="235">
        <f t="shared" si="4"/>
        <v>4212.911016</v>
      </c>
      <c r="Y66" s="235">
        <f t="shared" si="4"/>
        <v>4465.68567696</v>
      </c>
      <c r="Z66" s="112"/>
    </row>
    <row r="67" spans="1:26" ht="15">
      <c r="A67" s="17"/>
      <c r="B67" s="145"/>
      <c r="C67" s="7"/>
      <c r="D67" s="154"/>
      <c r="E67" s="130"/>
      <c r="F67" s="130"/>
      <c r="G67" s="194"/>
      <c r="H67" s="195"/>
      <c r="I67" s="195"/>
      <c r="J67" s="195"/>
      <c r="K67" s="195"/>
      <c r="L67" s="195"/>
      <c r="M67" s="195"/>
      <c r="N67" s="130"/>
      <c r="O67" s="155"/>
      <c r="P67" s="130"/>
      <c r="Q67" s="130"/>
      <c r="R67" s="130"/>
      <c r="S67" s="130"/>
      <c r="T67" s="130"/>
      <c r="U67" s="130"/>
      <c r="V67" s="112"/>
      <c r="W67" s="112"/>
      <c r="X67" s="130"/>
      <c r="Y67" s="130"/>
      <c r="Z67" s="112"/>
    </row>
    <row r="68" spans="1:26" ht="15">
      <c r="A68" s="9"/>
      <c r="B68" s="111"/>
      <c r="C68" s="9"/>
      <c r="D68" s="198"/>
      <c r="E68" s="112"/>
      <c r="F68" s="112"/>
      <c r="G68" s="115"/>
      <c r="H68" s="112"/>
      <c r="I68" s="112"/>
      <c r="J68" s="112"/>
      <c r="K68" s="112"/>
      <c r="L68" s="112"/>
      <c r="M68" s="112"/>
      <c r="N68" s="112"/>
      <c r="O68" s="236"/>
      <c r="P68" s="112"/>
      <c r="Q68" s="112"/>
      <c r="R68" s="112"/>
      <c r="S68" s="112"/>
      <c r="T68" s="112"/>
      <c r="U68" s="112"/>
      <c r="V68" s="130"/>
      <c r="W68" s="130"/>
      <c r="X68" s="112"/>
      <c r="Y68" s="112"/>
      <c r="Z68" s="112"/>
    </row>
    <row r="69" spans="1:26" ht="15">
      <c r="A69" s="9"/>
      <c r="B69" s="114"/>
      <c r="C69" s="9"/>
      <c r="D69" s="196"/>
      <c r="E69" s="112"/>
      <c r="F69" s="112"/>
      <c r="G69" s="130"/>
      <c r="H69" s="130"/>
      <c r="I69" s="130"/>
      <c r="J69" s="130"/>
      <c r="K69" s="130"/>
      <c r="L69" s="130"/>
      <c r="M69" s="130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</row>
    <row r="70" spans="1:26" s="11" customFormat="1" ht="14.25">
      <c r="A70" s="9"/>
      <c r="B70" s="115"/>
      <c r="C70" s="9"/>
      <c r="D70" s="196"/>
      <c r="E70" s="112"/>
      <c r="F70" s="112"/>
      <c r="G70" s="115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:27" ht="71.25">
      <c r="A71" s="9"/>
      <c r="B71" s="115" t="s">
        <v>406</v>
      </c>
      <c r="C71" s="9"/>
      <c r="D71" s="198">
        <v>1003</v>
      </c>
      <c r="E71" s="112"/>
      <c r="F71" s="112"/>
      <c r="G71" s="115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32">
        <v>238.56</v>
      </c>
      <c r="U71" s="132">
        <v>238.56</v>
      </c>
      <c r="V71" s="132">
        <v>332.64</v>
      </c>
      <c r="W71" s="132">
        <f>V71*1.06</f>
        <v>352.5984</v>
      </c>
      <c r="X71" s="132">
        <f>W71*1.06</f>
        <v>373.75430400000005</v>
      </c>
      <c r="Y71" s="132">
        <f>X71*1.06</f>
        <v>396.17956224000005</v>
      </c>
      <c r="Z71" s="132"/>
      <c r="AA71" s="56"/>
    </row>
    <row r="72" spans="1:27" ht="15">
      <c r="A72" s="9"/>
      <c r="B72" s="113" t="s">
        <v>280</v>
      </c>
      <c r="C72" s="9"/>
      <c r="D72" s="112"/>
      <c r="E72" s="112"/>
      <c r="F72" s="112"/>
      <c r="G72" s="115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33">
        <f aca="true" t="shared" si="5" ref="T72:Y72">T66+T67+T68+T69+T70+T71</f>
        <v>5552.5650000000005</v>
      </c>
      <c r="U72" s="133">
        <f t="shared" si="5"/>
        <v>5156.1880599999995</v>
      </c>
      <c r="V72" s="133">
        <f t="shared" si="5"/>
        <v>5860.7429999999995</v>
      </c>
      <c r="W72" s="133">
        <f t="shared" si="5"/>
        <v>4310.782</v>
      </c>
      <c r="X72" s="133">
        <f t="shared" si="5"/>
        <v>4586.66532</v>
      </c>
      <c r="Y72" s="133">
        <f t="shared" si="5"/>
        <v>4861.8652392</v>
      </c>
      <c r="Z72" s="133"/>
      <c r="AA72" s="58"/>
    </row>
    <row r="73" spans="1:25" ht="12.75" hidden="1">
      <c r="A73" s="9"/>
      <c r="B73" s="13"/>
      <c r="C73" s="9"/>
      <c r="D73" s="10"/>
      <c r="E73" s="9"/>
      <c r="F73" s="9"/>
      <c r="G73" s="12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2.75" hidden="1">
      <c r="A74" s="286"/>
      <c r="B74" s="287"/>
      <c r="C74" s="288"/>
      <c r="D74" s="18"/>
      <c r="E74" s="19"/>
      <c r="F74" s="19"/>
      <c r="G74" s="12"/>
      <c r="H74" s="9"/>
      <c r="I74" s="9"/>
      <c r="J74" s="9"/>
      <c r="K74" s="9"/>
      <c r="L74" s="9"/>
      <c r="M74" s="9"/>
      <c r="N74" s="19"/>
      <c r="O74" s="19"/>
      <c r="P74" s="19"/>
      <c r="Q74" s="14"/>
      <c r="R74" s="14"/>
      <c r="S74" s="14"/>
      <c r="T74" s="14"/>
      <c r="U74" s="14"/>
      <c r="V74" s="14"/>
      <c r="W74" s="14"/>
      <c r="X74" s="14"/>
      <c r="Y74" s="14"/>
    </row>
    <row r="75" spans="7:13" ht="12.75" hidden="1">
      <c r="G75" s="12"/>
      <c r="H75" s="9"/>
      <c r="I75" s="9"/>
      <c r="J75" s="9"/>
      <c r="K75" s="9"/>
      <c r="L75" s="9"/>
      <c r="M75" s="9"/>
    </row>
    <row r="77" spans="1:26" ht="17.25" customHeight="1">
      <c r="A77" s="11"/>
      <c r="B77" s="95"/>
      <c r="C77" s="95"/>
      <c r="D77" s="95"/>
      <c r="E77" s="95"/>
      <c r="F77" s="95"/>
      <c r="G77" s="96"/>
      <c r="H77" s="95"/>
      <c r="I77" s="95"/>
      <c r="J77" s="95"/>
      <c r="K77" s="95"/>
      <c r="L77" s="95"/>
      <c r="M77" s="95"/>
      <c r="N77" s="95"/>
      <c r="O77" s="95"/>
      <c r="P77" s="95"/>
      <c r="Q77" s="279" t="s">
        <v>210</v>
      </c>
      <c r="R77" s="279"/>
      <c r="S77" s="279"/>
      <c r="T77" s="279"/>
      <c r="U77" s="279"/>
      <c r="V77" s="95"/>
      <c r="W77" s="95"/>
      <c r="X77" s="95" t="s">
        <v>209</v>
      </c>
      <c r="Y77" s="95"/>
      <c r="Z77" s="95"/>
    </row>
    <row r="78" spans="1:26" ht="17.25" customHeight="1">
      <c r="A78" s="11"/>
      <c r="B78" s="279" t="s">
        <v>225</v>
      </c>
      <c r="C78" s="279"/>
      <c r="D78" s="279"/>
      <c r="E78" s="95"/>
      <c r="F78" s="95"/>
      <c r="G78" s="96"/>
      <c r="H78" s="95" t="s">
        <v>292</v>
      </c>
      <c r="I78" s="95"/>
      <c r="J78" s="95"/>
      <c r="K78" s="95"/>
      <c r="L78" s="95"/>
      <c r="M78" s="95"/>
      <c r="N78" s="95"/>
      <c r="O78" s="95"/>
      <c r="P78" s="95"/>
      <c r="Q78" s="97" t="s">
        <v>212</v>
      </c>
      <c r="R78" s="97"/>
      <c r="S78" s="97"/>
      <c r="T78" s="97"/>
      <c r="U78" s="97"/>
      <c r="V78" s="95"/>
      <c r="W78" s="95"/>
      <c r="X78" s="98"/>
      <c r="Y78" s="289" t="s">
        <v>290</v>
      </c>
      <c r="Z78" s="289"/>
    </row>
    <row r="79" spans="7:13" ht="12.75">
      <c r="G79" s="32"/>
      <c r="H79" s="11"/>
      <c r="I79" s="11"/>
      <c r="J79" s="11"/>
      <c r="K79" s="11"/>
      <c r="L79" s="11"/>
      <c r="M79" s="11"/>
    </row>
    <row r="80" spans="7:13" ht="12.75">
      <c r="G80" s="32"/>
      <c r="I80" s="11"/>
      <c r="J80" s="11"/>
      <c r="K80" s="11"/>
      <c r="L80" s="11"/>
      <c r="M80" s="11"/>
    </row>
  </sheetData>
  <sheetProtection/>
  <mergeCells count="31">
    <mergeCell ref="Z3:Z5"/>
    <mergeCell ref="X4:Y4"/>
    <mergeCell ref="F4:I4"/>
    <mergeCell ref="Y78:Z78"/>
    <mergeCell ref="G35:G36"/>
    <mergeCell ref="Q77:U77"/>
    <mergeCell ref="W4:W5"/>
    <mergeCell ref="R3:Y3"/>
    <mergeCell ref="S4:U4"/>
    <mergeCell ref="B78:D78"/>
    <mergeCell ref="R4:R5"/>
    <mergeCell ref="B23:B24"/>
    <mergeCell ref="C23:C24"/>
    <mergeCell ref="H35:H36"/>
    <mergeCell ref="A74:C74"/>
    <mergeCell ref="C9:C11"/>
    <mergeCell ref="I35:I36"/>
    <mergeCell ref="J4:M4"/>
    <mergeCell ref="B21:B22"/>
    <mergeCell ref="C21:C22"/>
    <mergeCell ref="V4:V5"/>
    <mergeCell ref="A21:A22"/>
    <mergeCell ref="A9:A11"/>
    <mergeCell ref="B9:B11"/>
    <mergeCell ref="A23:A24"/>
    <mergeCell ref="A2:Y2"/>
    <mergeCell ref="A3:C5"/>
    <mergeCell ref="D3:D5"/>
    <mergeCell ref="E3:Q3"/>
    <mergeCell ref="E4:E5"/>
    <mergeCell ref="N4:Q4"/>
  </mergeCells>
  <printOptions/>
  <pageMargins left="0.3937007874015748" right="0.3937007874015748" top="0.5" bottom="0.34" header="0.5118110236220472" footer="0.35"/>
  <pageSetup horizontalDpi="600" verticalDpi="600" orientation="landscape" paperSize="9" scale="52" r:id="rId1"/>
  <rowBreaks count="2" manualBreakCount="2">
    <brk id="13" max="25" man="1"/>
    <brk id="22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75"/>
  <sheetViews>
    <sheetView zoomScale="70" zoomScaleNormal="70" zoomScaleSheetLayoutView="30" zoomScalePageLayoutView="0" workbookViewId="0" topLeftCell="A1">
      <pane xSplit="6" ySplit="6" topLeftCell="H7" activePane="bottomRight" state="frozen"/>
      <selection pane="topLeft" activeCell="A60" sqref="A60:Z76"/>
      <selection pane="topRight" activeCell="A60" sqref="A60:Z76"/>
      <selection pane="bottomLeft" activeCell="A60" sqref="A60:Z76"/>
      <selection pane="bottomRight" activeCell="A60" sqref="A60:Z76"/>
    </sheetView>
  </sheetViews>
  <sheetFormatPr defaultColWidth="9.00390625" defaultRowHeight="12.75"/>
  <cols>
    <col min="1" max="1" width="7.00390625" style="15" customWidth="1"/>
    <col min="2" max="2" width="35.75390625" style="15" customWidth="1"/>
    <col min="3" max="3" width="9.75390625" style="15" customWidth="1"/>
    <col min="4" max="4" width="8.375" style="15" customWidth="1"/>
    <col min="5" max="5" width="0.12890625" style="15" hidden="1" customWidth="1"/>
    <col min="6" max="6" width="9.125" style="15" hidden="1" customWidth="1"/>
    <col min="7" max="7" width="17.625" style="33" customWidth="1"/>
    <col min="8" max="8" width="14.75390625" style="15" customWidth="1"/>
    <col min="9" max="9" width="12.25390625" style="15" customWidth="1"/>
    <col min="10" max="10" width="0.12890625" style="15" hidden="1" customWidth="1"/>
    <col min="11" max="11" width="17.00390625" style="15" customWidth="1"/>
    <col min="12" max="12" width="10.25390625" style="15" customWidth="1"/>
    <col min="13" max="13" width="11.875" style="15" customWidth="1"/>
    <col min="14" max="14" width="0.12890625" style="15" hidden="1" customWidth="1"/>
    <col min="15" max="15" width="20.375" style="15" customWidth="1"/>
    <col min="16" max="16" width="11.00390625" style="15" customWidth="1"/>
    <col min="17" max="17" width="12.375" style="15" customWidth="1"/>
    <col min="18" max="18" width="9.125" style="15" hidden="1" customWidth="1"/>
    <col min="19" max="19" width="6.25390625" style="15" hidden="1" customWidth="1"/>
    <col min="20" max="20" width="9.125" style="15" customWidth="1"/>
    <col min="21" max="21" width="10.125" style="15" customWidth="1"/>
    <col min="22" max="22" width="11.625" style="15" customWidth="1"/>
    <col min="23" max="23" width="12.25390625" style="15" customWidth="1"/>
    <col min="24" max="24" width="15.00390625" style="15" customWidth="1"/>
    <col min="25" max="25" width="14.125" style="15" customWidth="1"/>
    <col min="26" max="26" width="6.875" style="0" customWidth="1"/>
  </cols>
  <sheetData>
    <row r="1" spans="7:13" ht="12.75">
      <c r="G1" s="31"/>
      <c r="H1" s="1"/>
      <c r="I1" s="1"/>
      <c r="J1" s="1"/>
      <c r="K1" s="1"/>
      <c r="L1" s="1"/>
      <c r="M1" s="1"/>
    </row>
    <row r="2" spans="1:25" ht="30" customHeight="1">
      <c r="A2" s="251" t="s">
        <v>340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26" ht="12.75">
      <c r="A3" s="277" t="s">
        <v>0</v>
      </c>
      <c r="B3" s="277"/>
      <c r="C3" s="277"/>
      <c r="D3" s="282" t="s">
        <v>1</v>
      </c>
      <c r="E3" s="277" t="s">
        <v>2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 t="s">
        <v>3</v>
      </c>
      <c r="S3" s="277"/>
      <c r="T3" s="277"/>
      <c r="U3" s="277"/>
      <c r="V3" s="277"/>
      <c r="W3" s="277"/>
      <c r="X3" s="277"/>
      <c r="Y3" s="277"/>
      <c r="Z3" s="277" t="s">
        <v>392</v>
      </c>
    </row>
    <row r="4" spans="1:26" ht="12.75">
      <c r="A4" s="277"/>
      <c r="B4" s="277"/>
      <c r="C4" s="277"/>
      <c r="D4" s="282"/>
      <c r="E4" s="277"/>
      <c r="F4" s="277" t="s">
        <v>4</v>
      </c>
      <c r="G4" s="277"/>
      <c r="H4" s="277"/>
      <c r="I4" s="277"/>
      <c r="J4" s="302" t="s">
        <v>5</v>
      </c>
      <c r="K4" s="303"/>
      <c r="L4" s="303"/>
      <c r="M4" s="304"/>
      <c r="N4" s="277" t="s">
        <v>6</v>
      </c>
      <c r="O4" s="277"/>
      <c r="P4" s="277"/>
      <c r="Q4" s="277"/>
      <c r="R4" s="277"/>
      <c r="S4" s="277" t="s">
        <v>7</v>
      </c>
      <c r="T4" s="277"/>
      <c r="U4" s="277"/>
      <c r="V4" s="277" t="s">
        <v>326</v>
      </c>
      <c r="W4" s="277" t="s">
        <v>327</v>
      </c>
      <c r="X4" s="277" t="s">
        <v>8</v>
      </c>
      <c r="Y4" s="277"/>
      <c r="Z4" s="277"/>
    </row>
    <row r="5" spans="1:26" ht="76.5">
      <c r="A5" s="277"/>
      <c r="B5" s="277"/>
      <c r="C5" s="277"/>
      <c r="D5" s="282"/>
      <c r="E5" s="277"/>
      <c r="F5" s="61"/>
      <c r="G5" s="61" t="s">
        <v>9</v>
      </c>
      <c r="H5" s="61" t="s">
        <v>10</v>
      </c>
      <c r="I5" s="61" t="s">
        <v>11</v>
      </c>
      <c r="J5" s="61"/>
      <c r="K5" s="61" t="s">
        <v>9</v>
      </c>
      <c r="L5" s="61" t="s">
        <v>10</v>
      </c>
      <c r="M5" s="61" t="s">
        <v>11</v>
      </c>
      <c r="N5" s="61"/>
      <c r="O5" s="61" t="s">
        <v>9</v>
      </c>
      <c r="P5" s="61" t="s">
        <v>10</v>
      </c>
      <c r="Q5" s="61" t="s">
        <v>11</v>
      </c>
      <c r="R5" s="277"/>
      <c r="S5" s="61"/>
      <c r="T5" s="61" t="s">
        <v>332</v>
      </c>
      <c r="U5" s="61" t="s">
        <v>325</v>
      </c>
      <c r="V5" s="277"/>
      <c r="W5" s="277"/>
      <c r="X5" s="61" t="s">
        <v>328</v>
      </c>
      <c r="Y5" s="61" t="s">
        <v>330</v>
      </c>
      <c r="Z5" s="277"/>
    </row>
    <row r="6" spans="1:26" ht="12.75">
      <c r="A6" s="2" t="s">
        <v>12</v>
      </c>
      <c r="B6" s="2" t="s">
        <v>13</v>
      </c>
      <c r="C6" s="2" t="s">
        <v>14</v>
      </c>
      <c r="D6" s="3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" t="s">
        <v>22</v>
      </c>
      <c r="P6" s="2" t="s">
        <v>23</v>
      </c>
      <c r="Q6" s="2" t="s">
        <v>24</v>
      </c>
      <c r="R6" s="2"/>
      <c r="S6" s="2"/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28.5">
      <c r="A7" s="4" t="s">
        <v>32</v>
      </c>
      <c r="B7" s="107" t="s">
        <v>33</v>
      </c>
      <c r="C7" s="65" t="s">
        <v>34</v>
      </c>
      <c r="D7" s="151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52">
        <f aca="true" t="shared" si="0" ref="T7:Y7">SUM(T8,T55,T60,T63)</f>
        <v>5331.579</v>
      </c>
      <c r="U7" s="152">
        <f t="shared" si="0"/>
        <v>5073.99391</v>
      </c>
      <c r="V7" s="152">
        <f t="shared" si="0"/>
        <v>5444.8</v>
      </c>
      <c r="W7" s="152">
        <f t="shared" si="0"/>
        <v>5763.008</v>
      </c>
      <c r="X7" s="152">
        <f t="shared" si="0"/>
        <v>6108.78848</v>
      </c>
      <c r="Y7" s="152">
        <f t="shared" si="0"/>
        <v>6475.3157888000005</v>
      </c>
      <c r="Z7" s="112"/>
    </row>
    <row r="8" spans="1:26" ht="99.75">
      <c r="A8" s="66" t="s">
        <v>35</v>
      </c>
      <c r="B8" s="108" t="s">
        <v>36</v>
      </c>
      <c r="C8" s="64" t="s">
        <v>37</v>
      </c>
      <c r="D8" s="154"/>
      <c r="E8" s="130"/>
      <c r="F8" s="130"/>
      <c r="G8" s="155"/>
      <c r="H8" s="155"/>
      <c r="I8" s="155"/>
      <c r="J8" s="155"/>
      <c r="K8" s="155"/>
      <c r="L8" s="155"/>
      <c r="M8" s="155"/>
      <c r="N8" s="130"/>
      <c r="O8" s="130"/>
      <c r="P8" s="130"/>
      <c r="Q8" s="130"/>
      <c r="R8" s="130"/>
      <c r="S8" s="130"/>
      <c r="T8" s="152">
        <f aca="true" t="shared" si="1" ref="T8:Y8">SUM(T9:T54)</f>
        <v>3056.679</v>
      </c>
      <c r="U8" s="152">
        <f t="shared" si="1"/>
        <v>2799.09391</v>
      </c>
      <c r="V8" s="152">
        <f t="shared" si="1"/>
        <v>3171.4</v>
      </c>
      <c r="W8" s="152">
        <f t="shared" si="1"/>
        <v>3353.204</v>
      </c>
      <c r="X8" s="152">
        <f t="shared" si="1"/>
        <v>3554.39624</v>
      </c>
      <c r="Y8" s="152">
        <f t="shared" si="1"/>
        <v>3767.6600144</v>
      </c>
      <c r="Z8" s="112"/>
    </row>
    <row r="9" spans="1:26" ht="156.75">
      <c r="A9" s="290" t="s">
        <v>38</v>
      </c>
      <c r="B9" s="298" t="s">
        <v>39</v>
      </c>
      <c r="C9" s="294" t="s">
        <v>40</v>
      </c>
      <c r="D9" s="154" t="s">
        <v>220</v>
      </c>
      <c r="E9" s="130"/>
      <c r="F9" s="130"/>
      <c r="G9" s="181" t="s">
        <v>41</v>
      </c>
      <c r="H9" s="157" t="s">
        <v>42</v>
      </c>
      <c r="I9" s="182" t="s">
        <v>253</v>
      </c>
      <c r="J9" s="155"/>
      <c r="K9" s="183" t="s">
        <v>44</v>
      </c>
      <c r="L9" s="182" t="s">
        <v>45</v>
      </c>
      <c r="M9" s="182" t="s">
        <v>43</v>
      </c>
      <c r="N9" s="155"/>
      <c r="O9" s="155" t="s">
        <v>419</v>
      </c>
      <c r="P9" s="184" t="s">
        <v>373</v>
      </c>
      <c r="Q9" s="160" t="s">
        <v>389</v>
      </c>
      <c r="R9" s="130"/>
      <c r="S9" s="130"/>
      <c r="T9" s="152">
        <v>779.9</v>
      </c>
      <c r="U9" s="152">
        <v>756.7369</v>
      </c>
      <c r="V9" s="152">
        <v>925.7</v>
      </c>
      <c r="W9" s="152">
        <f aca="true" t="shared" si="2" ref="W9:Y24">V9*1.06</f>
        <v>981.2420000000001</v>
      </c>
      <c r="X9" s="152">
        <f t="shared" si="2"/>
        <v>1040.11652</v>
      </c>
      <c r="Y9" s="152">
        <f t="shared" si="2"/>
        <v>1102.5235112</v>
      </c>
      <c r="Z9" s="112"/>
    </row>
    <row r="10" spans="1:26" ht="156.75">
      <c r="A10" s="297"/>
      <c r="B10" s="299"/>
      <c r="C10" s="295"/>
      <c r="D10" s="154" t="s">
        <v>318</v>
      </c>
      <c r="E10" s="130"/>
      <c r="F10" s="130"/>
      <c r="G10" s="181" t="s">
        <v>41</v>
      </c>
      <c r="H10" s="157" t="s">
        <v>42</v>
      </c>
      <c r="I10" s="182" t="s">
        <v>253</v>
      </c>
      <c r="J10" s="155"/>
      <c r="K10" s="183" t="s">
        <v>44</v>
      </c>
      <c r="L10" s="182" t="s">
        <v>45</v>
      </c>
      <c r="M10" s="182" t="s">
        <v>43</v>
      </c>
      <c r="N10" s="155"/>
      <c r="O10" s="155" t="s">
        <v>419</v>
      </c>
      <c r="P10" s="184" t="s">
        <v>373</v>
      </c>
      <c r="Q10" s="160" t="s">
        <v>389</v>
      </c>
      <c r="R10" s="130"/>
      <c r="S10" s="130"/>
      <c r="T10" s="152"/>
      <c r="U10" s="152"/>
      <c r="V10" s="152">
        <v>10</v>
      </c>
      <c r="W10" s="152">
        <f t="shared" si="2"/>
        <v>10.600000000000001</v>
      </c>
      <c r="X10" s="152">
        <f t="shared" si="2"/>
        <v>11.236000000000002</v>
      </c>
      <c r="Y10" s="152">
        <f t="shared" si="2"/>
        <v>11.910160000000003</v>
      </c>
      <c r="Z10" s="112"/>
    </row>
    <row r="11" spans="1:26" ht="156.75">
      <c r="A11" s="291"/>
      <c r="B11" s="300"/>
      <c r="C11" s="296"/>
      <c r="D11" s="154" t="s">
        <v>281</v>
      </c>
      <c r="E11" s="130"/>
      <c r="F11" s="130"/>
      <c r="G11" s="181" t="s">
        <v>41</v>
      </c>
      <c r="H11" s="157" t="s">
        <v>42</v>
      </c>
      <c r="I11" s="182" t="s">
        <v>253</v>
      </c>
      <c r="J11" s="155"/>
      <c r="K11" s="183" t="s">
        <v>44</v>
      </c>
      <c r="L11" s="182" t="s">
        <v>45</v>
      </c>
      <c r="M11" s="182" t="s">
        <v>43</v>
      </c>
      <c r="N11" s="155"/>
      <c r="O11" s="155" t="s">
        <v>419</v>
      </c>
      <c r="P11" s="184" t="s">
        <v>373</v>
      </c>
      <c r="Q11" s="160" t="s">
        <v>389</v>
      </c>
      <c r="R11" s="130"/>
      <c r="S11" s="130"/>
      <c r="T11" s="152">
        <v>10</v>
      </c>
      <c r="U11" s="152"/>
      <c r="V11" s="152"/>
      <c r="W11" s="152">
        <f t="shared" si="2"/>
        <v>0</v>
      </c>
      <c r="X11" s="152">
        <f t="shared" si="2"/>
        <v>0</v>
      </c>
      <c r="Y11" s="152">
        <f t="shared" si="2"/>
        <v>0</v>
      </c>
      <c r="Z11" s="112"/>
    </row>
    <row r="12" spans="1:26" ht="28.5">
      <c r="A12" s="4" t="s">
        <v>46</v>
      </c>
      <c r="B12" s="108" t="s">
        <v>47</v>
      </c>
      <c r="C12" s="64" t="s">
        <v>48</v>
      </c>
      <c r="D12" s="154"/>
      <c r="E12" s="130"/>
      <c r="F12" s="130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30"/>
      <c r="S12" s="130"/>
      <c r="T12" s="152"/>
      <c r="U12" s="152"/>
      <c r="V12" s="152"/>
      <c r="W12" s="152">
        <f t="shared" si="2"/>
        <v>0</v>
      </c>
      <c r="X12" s="152">
        <f t="shared" si="2"/>
        <v>0</v>
      </c>
      <c r="Y12" s="152">
        <f t="shared" si="2"/>
        <v>0</v>
      </c>
      <c r="Z12" s="112"/>
    </row>
    <row r="13" spans="1:26" ht="256.5">
      <c r="A13" s="4" t="s">
        <v>49</v>
      </c>
      <c r="B13" s="108" t="s">
        <v>393</v>
      </c>
      <c r="C13" s="64" t="s">
        <v>50</v>
      </c>
      <c r="D13" s="154"/>
      <c r="E13" s="130"/>
      <c r="F13" s="130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30"/>
      <c r="S13" s="130"/>
      <c r="T13" s="152"/>
      <c r="U13" s="152"/>
      <c r="V13" s="152"/>
      <c r="W13" s="152">
        <f t="shared" si="2"/>
        <v>0</v>
      </c>
      <c r="X13" s="152">
        <f t="shared" si="2"/>
        <v>0</v>
      </c>
      <c r="Y13" s="152">
        <f t="shared" si="2"/>
        <v>0</v>
      </c>
      <c r="Z13" s="112"/>
    </row>
    <row r="14" spans="1:26" ht="213.75">
      <c r="A14" s="4" t="s">
        <v>51</v>
      </c>
      <c r="B14" s="108" t="s">
        <v>394</v>
      </c>
      <c r="C14" s="64" t="s">
        <v>52</v>
      </c>
      <c r="D14" s="154" t="s">
        <v>226</v>
      </c>
      <c r="E14" s="155"/>
      <c r="F14" s="155"/>
      <c r="G14" s="185" t="s">
        <v>41</v>
      </c>
      <c r="H14" s="162" t="s">
        <v>284</v>
      </c>
      <c r="I14" s="186" t="s">
        <v>253</v>
      </c>
      <c r="J14" s="155"/>
      <c r="K14" s="187" t="s">
        <v>44</v>
      </c>
      <c r="L14" s="186" t="s">
        <v>283</v>
      </c>
      <c r="M14" s="186" t="s">
        <v>43</v>
      </c>
      <c r="N14" s="155"/>
      <c r="O14" s="155" t="s">
        <v>419</v>
      </c>
      <c r="P14" s="155" t="s">
        <v>384</v>
      </c>
      <c r="Q14" s="160" t="s">
        <v>389</v>
      </c>
      <c r="R14" s="130"/>
      <c r="S14" s="130"/>
      <c r="T14" s="152">
        <v>48.15</v>
      </c>
      <c r="U14" s="152">
        <v>48.15</v>
      </c>
      <c r="V14" s="152"/>
      <c r="W14" s="152">
        <f t="shared" si="2"/>
        <v>0</v>
      </c>
      <c r="X14" s="152">
        <f t="shared" si="2"/>
        <v>0</v>
      </c>
      <c r="Y14" s="152">
        <f t="shared" si="2"/>
        <v>0</v>
      </c>
      <c r="Z14" s="112"/>
    </row>
    <row r="15" spans="1:26" ht="142.5">
      <c r="A15" s="4" t="s">
        <v>53</v>
      </c>
      <c r="B15" s="108" t="s">
        <v>54</v>
      </c>
      <c r="C15" s="64" t="s">
        <v>55</v>
      </c>
      <c r="D15" s="154"/>
      <c r="E15" s="130"/>
      <c r="F15" s="130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30"/>
      <c r="S15" s="130"/>
      <c r="T15" s="152"/>
      <c r="U15" s="152"/>
      <c r="V15" s="152"/>
      <c r="W15" s="152">
        <f t="shared" si="2"/>
        <v>0</v>
      </c>
      <c r="X15" s="152">
        <f t="shared" si="2"/>
        <v>0</v>
      </c>
      <c r="Y15" s="152">
        <f t="shared" si="2"/>
        <v>0</v>
      </c>
      <c r="Z15" s="112"/>
    </row>
    <row r="16" spans="1:26" ht="99.75">
      <c r="A16" s="4" t="s">
        <v>56</v>
      </c>
      <c r="B16" s="108" t="s">
        <v>57</v>
      </c>
      <c r="C16" s="64" t="s">
        <v>58</v>
      </c>
      <c r="D16" s="154"/>
      <c r="E16" s="130"/>
      <c r="F16" s="130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30"/>
      <c r="S16" s="130"/>
      <c r="T16" s="152"/>
      <c r="U16" s="152"/>
      <c r="V16" s="152"/>
      <c r="W16" s="152">
        <f t="shared" si="2"/>
        <v>0</v>
      </c>
      <c r="X16" s="152">
        <f t="shared" si="2"/>
        <v>0</v>
      </c>
      <c r="Y16" s="152">
        <f t="shared" si="2"/>
        <v>0</v>
      </c>
      <c r="Z16" s="112"/>
    </row>
    <row r="17" spans="1:26" ht="128.25">
      <c r="A17" s="4" t="s">
        <v>59</v>
      </c>
      <c r="B17" s="108" t="s">
        <v>60</v>
      </c>
      <c r="C17" s="64" t="s">
        <v>61</v>
      </c>
      <c r="D17" s="154"/>
      <c r="E17" s="130"/>
      <c r="F17" s="130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30"/>
      <c r="S17" s="130"/>
      <c r="T17" s="152"/>
      <c r="U17" s="152"/>
      <c r="V17" s="152"/>
      <c r="W17" s="152">
        <f t="shared" si="2"/>
        <v>0</v>
      </c>
      <c r="X17" s="152">
        <f t="shared" si="2"/>
        <v>0</v>
      </c>
      <c r="Y17" s="152">
        <f t="shared" si="2"/>
        <v>0</v>
      </c>
      <c r="Z17" s="112"/>
    </row>
    <row r="18" spans="1:26" ht="57">
      <c r="A18" s="4" t="s">
        <v>62</v>
      </c>
      <c r="B18" s="108" t="s">
        <v>63</v>
      </c>
      <c r="C18" s="64" t="s">
        <v>64</v>
      </c>
      <c r="D18" s="154"/>
      <c r="E18" s="130"/>
      <c r="F18" s="130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30"/>
      <c r="S18" s="130"/>
      <c r="T18" s="152"/>
      <c r="U18" s="152"/>
      <c r="V18" s="152"/>
      <c r="W18" s="152">
        <f t="shared" si="2"/>
        <v>0</v>
      </c>
      <c r="X18" s="152">
        <f t="shared" si="2"/>
        <v>0</v>
      </c>
      <c r="Y18" s="152">
        <f t="shared" si="2"/>
        <v>0</v>
      </c>
      <c r="Z18" s="112"/>
    </row>
    <row r="19" spans="1:26" ht="42.75">
      <c r="A19" s="4" t="s">
        <v>65</v>
      </c>
      <c r="B19" s="108" t="s">
        <v>66</v>
      </c>
      <c r="C19" s="64" t="s">
        <v>67</v>
      </c>
      <c r="D19" s="154"/>
      <c r="E19" s="130"/>
      <c r="F19" s="130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30"/>
      <c r="S19" s="130"/>
      <c r="T19" s="152"/>
      <c r="U19" s="152"/>
      <c r="V19" s="152"/>
      <c r="W19" s="152">
        <f t="shared" si="2"/>
        <v>0</v>
      </c>
      <c r="X19" s="152">
        <f t="shared" si="2"/>
        <v>0</v>
      </c>
      <c r="Y19" s="152">
        <f t="shared" si="2"/>
        <v>0</v>
      </c>
      <c r="Z19" s="112"/>
    </row>
    <row r="20" spans="1:26" ht="57">
      <c r="A20" s="4" t="s">
        <v>68</v>
      </c>
      <c r="B20" s="108" t="s">
        <v>69</v>
      </c>
      <c r="C20" s="64" t="s">
        <v>70</v>
      </c>
      <c r="D20" s="154"/>
      <c r="E20" s="130"/>
      <c r="F20" s="130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30"/>
      <c r="S20" s="130"/>
      <c r="T20" s="152"/>
      <c r="U20" s="152"/>
      <c r="V20" s="152"/>
      <c r="W20" s="152">
        <f t="shared" si="2"/>
        <v>0</v>
      </c>
      <c r="X20" s="152">
        <f t="shared" si="2"/>
        <v>0</v>
      </c>
      <c r="Y20" s="152">
        <f t="shared" si="2"/>
        <v>0</v>
      </c>
      <c r="Z20" s="112"/>
    </row>
    <row r="21" spans="1:26" ht="156.75">
      <c r="A21" s="290" t="s">
        <v>71</v>
      </c>
      <c r="B21" s="292" t="s">
        <v>72</v>
      </c>
      <c r="C21" s="294" t="s">
        <v>73</v>
      </c>
      <c r="D21" s="154" t="s">
        <v>74</v>
      </c>
      <c r="E21" s="130"/>
      <c r="F21" s="130"/>
      <c r="G21" s="185" t="s">
        <v>41</v>
      </c>
      <c r="H21" s="162" t="s">
        <v>75</v>
      </c>
      <c r="I21" s="186" t="s">
        <v>76</v>
      </c>
      <c r="J21" s="155"/>
      <c r="K21" s="187" t="s">
        <v>44</v>
      </c>
      <c r="L21" s="186" t="s">
        <v>77</v>
      </c>
      <c r="M21" s="186" t="s">
        <v>43</v>
      </c>
      <c r="N21" s="155"/>
      <c r="O21" s="155" t="s">
        <v>419</v>
      </c>
      <c r="P21" s="162" t="s">
        <v>371</v>
      </c>
      <c r="Q21" s="160" t="s">
        <v>255</v>
      </c>
      <c r="R21" s="130"/>
      <c r="S21" s="130"/>
      <c r="T21" s="152"/>
      <c r="U21" s="152"/>
      <c r="V21" s="152"/>
      <c r="W21" s="152">
        <f t="shared" si="2"/>
        <v>0</v>
      </c>
      <c r="X21" s="152">
        <f t="shared" si="2"/>
        <v>0</v>
      </c>
      <c r="Y21" s="152">
        <f t="shared" si="2"/>
        <v>0</v>
      </c>
      <c r="Z21" s="112"/>
    </row>
    <row r="22" spans="1:26" ht="156.75">
      <c r="A22" s="291"/>
      <c r="B22" s="293"/>
      <c r="C22" s="296"/>
      <c r="D22" s="154" t="s">
        <v>278</v>
      </c>
      <c r="E22" s="130"/>
      <c r="F22" s="130"/>
      <c r="G22" s="185" t="s">
        <v>41</v>
      </c>
      <c r="H22" s="162" t="s">
        <v>354</v>
      </c>
      <c r="I22" s="186" t="s">
        <v>76</v>
      </c>
      <c r="J22" s="155"/>
      <c r="K22" s="187" t="s">
        <v>44</v>
      </c>
      <c r="L22" s="186" t="s">
        <v>279</v>
      </c>
      <c r="M22" s="186" t="s">
        <v>43</v>
      </c>
      <c r="N22" s="155"/>
      <c r="O22" s="155" t="s">
        <v>419</v>
      </c>
      <c r="P22" s="162" t="s">
        <v>370</v>
      </c>
      <c r="Q22" s="160" t="s">
        <v>389</v>
      </c>
      <c r="R22" s="130"/>
      <c r="S22" s="130"/>
      <c r="T22" s="152">
        <v>225.855</v>
      </c>
      <c r="U22" s="152">
        <v>225.855</v>
      </c>
      <c r="V22" s="152">
        <v>11.2</v>
      </c>
      <c r="W22" s="152">
        <f t="shared" si="2"/>
        <v>11.872</v>
      </c>
      <c r="X22" s="152">
        <f t="shared" si="2"/>
        <v>12.58432</v>
      </c>
      <c r="Y22" s="152">
        <f t="shared" si="2"/>
        <v>13.3393792</v>
      </c>
      <c r="Z22" s="112"/>
    </row>
    <row r="23" spans="1:26" ht="156.75">
      <c r="A23" s="290" t="s">
        <v>78</v>
      </c>
      <c r="B23" s="292" t="s">
        <v>407</v>
      </c>
      <c r="C23" s="294" t="s">
        <v>79</v>
      </c>
      <c r="D23" s="154" t="s">
        <v>314</v>
      </c>
      <c r="E23" s="130"/>
      <c r="F23" s="130"/>
      <c r="G23" s="185" t="s">
        <v>41</v>
      </c>
      <c r="H23" s="162" t="s">
        <v>80</v>
      </c>
      <c r="I23" s="186" t="s">
        <v>76</v>
      </c>
      <c r="J23" s="155"/>
      <c r="K23" s="187" t="s">
        <v>44</v>
      </c>
      <c r="L23" s="186" t="s">
        <v>81</v>
      </c>
      <c r="M23" s="186" t="s">
        <v>43</v>
      </c>
      <c r="N23" s="155"/>
      <c r="O23" s="155" t="s">
        <v>419</v>
      </c>
      <c r="P23" s="162" t="s">
        <v>372</v>
      </c>
      <c r="Q23" s="160" t="s">
        <v>389</v>
      </c>
      <c r="R23" s="189"/>
      <c r="S23" s="130"/>
      <c r="T23" s="152"/>
      <c r="U23" s="152"/>
      <c r="V23" s="152"/>
      <c r="W23" s="152">
        <f t="shared" si="2"/>
        <v>0</v>
      </c>
      <c r="X23" s="152">
        <f t="shared" si="2"/>
        <v>0</v>
      </c>
      <c r="Y23" s="152">
        <f t="shared" si="2"/>
        <v>0</v>
      </c>
      <c r="Z23" s="112"/>
    </row>
    <row r="24" spans="1:26" ht="156.75">
      <c r="A24" s="291"/>
      <c r="B24" s="293"/>
      <c r="C24" s="296"/>
      <c r="D24" s="154" t="s">
        <v>150</v>
      </c>
      <c r="E24" s="130"/>
      <c r="F24" s="130"/>
      <c r="G24" s="185" t="s">
        <v>41</v>
      </c>
      <c r="H24" s="162" t="s">
        <v>80</v>
      </c>
      <c r="I24" s="186" t="s">
        <v>76</v>
      </c>
      <c r="J24" s="155"/>
      <c r="K24" s="187" t="s">
        <v>44</v>
      </c>
      <c r="L24" s="186" t="s">
        <v>81</v>
      </c>
      <c r="M24" s="186" t="s">
        <v>43</v>
      </c>
      <c r="N24" s="155"/>
      <c r="O24" s="155" t="s">
        <v>419</v>
      </c>
      <c r="P24" s="162" t="s">
        <v>372</v>
      </c>
      <c r="Q24" s="160" t="s">
        <v>389</v>
      </c>
      <c r="R24" s="189"/>
      <c r="S24" s="130"/>
      <c r="T24" s="152">
        <v>148</v>
      </c>
      <c r="U24" s="152">
        <v>148</v>
      </c>
      <c r="V24" s="152">
        <v>982.1</v>
      </c>
      <c r="W24" s="152">
        <f t="shared" si="2"/>
        <v>1041.026</v>
      </c>
      <c r="X24" s="152">
        <f t="shared" si="2"/>
        <v>1103.48756</v>
      </c>
      <c r="Y24" s="152">
        <f t="shared" si="2"/>
        <v>1169.6968136</v>
      </c>
      <c r="Z24" s="112"/>
    </row>
    <row r="25" spans="1:26" ht="156.75">
      <c r="A25" s="4" t="s">
        <v>82</v>
      </c>
      <c r="B25" s="108" t="s">
        <v>395</v>
      </c>
      <c r="C25" s="64" t="s">
        <v>83</v>
      </c>
      <c r="D25" s="154" t="s">
        <v>84</v>
      </c>
      <c r="E25" s="130"/>
      <c r="F25" s="130"/>
      <c r="G25" s="185" t="s">
        <v>41</v>
      </c>
      <c r="H25" s="162" t="s">
        <v>85</v>
      </c>
      <c r="I25" s="186" t="s">
        <v>76</v>
      </c>
      <c r="J25" s="155"/>
      <c r="K25" s="187" t="s">
        <v>44</v>
      </c>
      <c r="L25" s="186" t="s">
        <v>86</v>
      </c>
      <c r="M25" s="186" t="s">
        <v>43</v>
      </c>
      <c r="N25" s="155"/>
      <c r="O25" s="155" t="s">
        <v>419</v>
      </c>
      <c r="P25" s="162" t="s">
        <v>374</v>
      </c>
      <c r="Q25" s="160" t="s">
        <v>389</v>
      </c>
      <c r="R25" s="130"/>
      <c r="S25" s="130"/>
      <c r="T25" s="152"/>
      <c r="U25" s="152"/>
      <c r="V25" s="152"/>
      <c r="W25" s="152">
        <f aca="true" t="shared" si="3" ref="W25:Y40">V25*1.06</f>
        <v>0</v>
      </c>
      <c r="X25" s="152">
        <f t="shared" si="3"/>
        <v>0</v>
      </c>
      <c r="Y25" s="152">
        <f t="shared" si="3"/>
        <v>0</v>
      </c>
      <c r="Z25" s="112"/>
    </row>
    <row r="26" spans="1:26" ht="71.25">
      <c r="A26" s="4" t="s">
        <v>87</v>
      </c>
      <c r="B26" s="108" t="s">
        <v>88</v>
      </c>
      <c r="C26" s="64" t="s">
        <v>89</v>
      </c>
      <c r="D26" s="154"/>
      <c r="E26" s="130"/>
      <c r="F26" s="130"/>
      <c r="G26" s="155"/>
      <c r="H26" s="155"/>
      <c r="I26" s="155"/>
      <c r="J26" s="155"/>
      <c r="K26" s="155"/>
      <c r="L26" s="155"/>
      <c r="M26" s="155"/>
      <c r="N26" s="155"/>
      <c r="O26" s="155"/>
      <c r="P26" s="162"/>
      <c r="Q26" s="155"/>
      <c r="R26" s="130"/>
      <c r="S26" s="130"/>
      <c r="T26" s="152"/>
      <c r="U26" s="152"/>
      <c r="V26" s="152"/>
      <c r="W26" s="152">
        <f t="shared" si="3"/>
        <v>0</v>
      </c>
      <c r="X26" s="152">
        <f t="shared" si="3"/>
        <v>0</v>
      </c>
      <c r="Y26" s="152">
        <f t="shared" si="3"/>
        <v>0</v>
      </c>
      <c r="Z26" s="112"/>
    </row>
    <row r="27" spans="1:26" ht="99.75">
      <c r="A27" s="4" t="s">
        <v>90</v>
      </c>
      <c r="B27" s="108" t="s">
        <v>91</v>
      </c>
      <c r="C27" s="64" t="s">
        <v>92</v>
      </c>
      <c r="D27" s="154"/>
      <c r="E27" s="130"/>
      <c r="F27" s="130"/>
      <c r="G27" s="155"/>
      <c r="H27" s="155"/>
      <c r="I27" s="155"/>
      <c r="J27" s="155"/>
      <c r="K27" s="155"/>
      <c r="L27" s="155"/>
      <c r="M27" s="155"/>
      <c r="N27" s="155"/>
      <c r="O27" s="155"/>
      <c r="P27" s="162"/>
      <c r="Q27" s="155"/>
      <c r="R27" s="130"/>
      <c r="S27" s="130"/>
      <c r="T27" s="152"/>
      <c r="U27" s="152"/>
      <c r="V27" s="152"/>
      <c r="W27" s="152"/>
      <c r="X27" s="152">
        <f t="shared" si="3"/>
        <v>0</v>
      </c>
      <c r="Y27" s="152">
        <f t="shared" si="3"/>
        <v>0</v>
      </c>
      <c r="Z27" s="112"/>
    </row>
    <row r="28" spans="1:26" ht="99.75">
      <c r="A28" s="4" t="s">
        <v>93</v>
      </c>
      <c r="B28" s="108" t="s">
        <v>94</v>
      </c>
      <c r="C28" s="64" t="s">
        <v>95</v>
      </c>
      <c r="D28" s="154"/>
      <c r="E28" s="130"/>
      <c r="F28" s="130"/>
      <c r="G28" s="155"/>
      <c r="H28" s="155"/>
      <c r="I28" s="155"/>
      <c r="J28" s="155"/>
      <c r="K28" s="155"/>
      <c r="L28" s="155"/>
      <c r="M28" s="155"/>
      <c r="N28" s="155"/>
      <c r="O28" s="155" t="s">
        <v>419</v>
      </c>
      <c r="P28" s="162" t="s">
        <v>375</v>
      </c>
      <c r="Q28" s="160" t="s">
        <v>389</v>
      </c>
      <c r="R28" s="130"/>
      <c r="S28" s="130"/>
      <c r="T28" s="152"/>
      <c r="U28" s="152"/>
      <c r="V28" s="152"/>
      <c r="W28" s="152"/>
      <c r="X28" s="152">
        <f t="shared" si="3"/>
        <v>0</v>
      </c>
      <c r="Y28" s="152">
        <f t="shared" si="3"/>
        <v>0</v>
      </c>
      <c r="Z28" s="112"/>
    </row>
    <row r="29" spans="1:26" ht="199.5">
      <c r="A29" s="4" t="s">
        <v>96</v>
      </c>
      <c r="B29" s="108" t="s">
        <v>97</v>
      </c>
      <c r="C29" s="64" t="s">
        <v>98</v>
      </c>
      <c r="D29" s="154" t="s">
        <v>99</v>
      </c>
      <c r="E29" s="130"/>
      <c r="F29" s="130"/>
      <c r="G29" s="185" t="s">
        <v>100</v>
      </c>
      <c r="H29" s="162" t="s">
        <v>101</v>
      </c>
      <c r="I29" s="186" t="s">
        <v>76</v>
      </c>
      <c r="J29" s="155"/>
      <c r="K29" s="187" t="s">
        <v>102</v>
      </c>
      <c r="L29" s="186" t="s">
        <v>103</v>
      </c>
      <c r="M29" s="186" t="s">
        <v>104</v>
      </c>
      <c r="N29" s="155"/>
      <c r="O29" s="155" t="s">
        <v>419</v>
      </c>
      <c r="P29" s="162" t="s">
        <v>376</v>
      </c>
      <c r="Q29" s="160" t="s">
        <v>389</v>
      </c>
      <c r="R29" s="130"/>
      <c r="S29" s="130"/>
      <c r="T29" s="152"/>
      <c r="U29" s="152"/>
      <c r="V29" s="152"/>
      <c r="W29" s="152"/>
      <c r="X29" s="152">
        <f t="shared" si="3"/>
        <v>0</v>
      </c>
      <c r="Y29" s="152">
        <f t="shared" si="3"/>
        <v>0</v>
      </c>
      <c r="Z29" s="112"/>
    </row>
    <row r="30" spans="1:26" ht="71.25">
      <c r="A30" s="4" t="s">
        <v>105</v>
      </c>
      <c r="B30" s="108" t="s">
        <v>106</v>
      </c>
      <c r="C30" s="64" t="s">
        <v>107</v>
      </c>
      <c r="D30" s="154"/>
      <c r="E30" s="130"/>
      <c r="F30" s="130"/>
      <c r="G30" s="185"/>
      <c r="H30" s="162"/>
      <c r="I30" s="186"/>
      <c r="J30" s="155"/>
      <c r="K30" s="187"/>
      <c r="L30" s="186"/>
      <c r="M30" s="186"/>
      <c r="N30" s="155"/>
      <c r="O30" s="155"/>
      <c r="P30" s="155"/>
      <c r="Q30" s="155"/>
      <c r="R30" s="130"/>
      <c r="S30" s="130"/>
      <c r="T30" s="152"/>
      <c r="U30" s="152"/>
      <c r="V30" s="152"/>
      <c r="W30" s="152"/>
      <c r="X30" s="152">
        <f t="shared" si="3"/>
        <v>0</v>
      </c>
      <c r="Y30" s="152">
        <f t="shared" si="3"/>
        <v>0</v>
      </c>
      <c r="Z30" s="112"/>
    </row>
    <row r="31" spans="1:26" ht="185.25">
      <c r="A31" s="4" t="s">
        <v>108</v>
      </c>
      <c r="B31" s="108" t="s">
        <v>109</v>
      </c>
      <c r="C31" s="64" t="s">
        <v>110</v>
      </c>
      <c r="D31" s="154" t="s">
        <v>111</v>
      </c>
      <c r="E31" s="130"/>
      <c r="F31" s="130"/>
      <c r="G31" s="185" t="s">
        <v>41</v>
      </c>
      <c r="H31" s="162" t="s">
        <v>112</v>
      </c>
      <c r="I31" s="186" t="s">
        <v>76</v>
      </c>
      <c r="J31" s="155"/>
      <c r="K31" s="187" t="s">
        <v>113</v>
      </c>
      <c r="L31" s="186" t="s">
        <v>114</v>
      </c>
      <c r="M31" s="186" t="s">
        <v>115</v>
      </c>
      <c r="N31" s="155"/>
      <c r="O31" s="155" t="s">
        <v>419</v>
      </c>
      <c r="P31" s="162" t="s">
        <v>377</v>
      </c>
      <c r="Q31" s="160" t="s">
        <v>389</v>
      </c>
      <c r="R31" s="130"/>
      <c r="S31" s="130"/>
      <c r="T31" s="152"/>
      <c r="U31" s="152"/>
      <c r="V31" s="152"/>
      <c r="W31" s="152"/>
      <c r="X31" s="152">
        <f t="shared" si="3"/>
        <v>0</v>
      </c>
      <c r="Y31" s="152">
        <f t="shared" si="3"/>
        <v>0</v>
      </c>
      <c r="Z31" s="112"/>
    </row>
    <row r="32" spans="1:26" ht="156.75">
      <c r="A32" s="4" t="s">
        <v>116</v>
      </c>
      <c r="B32" s="108" t="s">
        <v>117</v>
      </c>
      <c r="C32" s="64" t="s">
        <v>118</v>
      </c>
      <c r="D32" s="154" t="s">
        <v>111</v>
      </c>
      <c r="E32" s="130"/>
      <c r="F32" s="130"/>
      <c r="G32" s="185" t="s">
        <v>41</v>
      </c>
      <c r="H32" s="162" t="s">
        <v>119</v>
      </c>
      <c r="I32" s="186" t="s">
        <v>76</v>
      </c>
      <c r="J32" s="155"/>
      <c r="K32" s="187" t="s">
        <v>44</v>
      </c>
      <c r="L32" s="186" t="s">
        <v>120</v>
      </c>
      <c r="M32" s="186" t="s">
        <v>43</v>
      </c>
      <c r="N32" s="155"/>
      <c r="O32" s="155" t="s">
        <v>419</v>
      </c>
      <c r="P32" s="162" t="s">
        <v>378</v>
      </c>
      <c r="Q32" s="160" t="s">
        <v>389</v>
      </c>
      <c r="R32" s="130"/>
      <c r="S32" s="130"/>
      <c r="T32" s="152">
        <v>178.2</v>
      </c>
      <c r="U32" s="152">
        <v>163.2472</v>
      </c>
      <c r="V32" s="152">
        <v>193</v>
      </c>
      <c r="W32" s="152">
        <f>V32*1.06</f>
        <v>204.58</v>
      </c>
      <c r="X32" s="152">
        <f t="shared" si="3"/>
        <v>216.8548</v>
      </c>
      <c r="Y32" s="152">
        <f t="shared" si="3"/>
        <v>229.86608800000002</v>
      </c>
      <c r="Z32" s="112"/>
    </row>
    <row r="33" spans="1:26" ht="171">
      <c r="A33" s="4" t="s">
        <v>121</v>
      </c>
      <c r="B33" s="108" t="s">
        <v>396</v>
      </c>
      <c r="C33" s="64" t="s">
        <v>122</v>
      </c>
      <c r="D33" s="154" t="s">
        <v>111</v>
      </c>
      <c r="E33" s="130"/>
      <c r="F33" s="130"/>
      <c r="G33" s="185" t="s">
        <v>41</v>
      </c>
      <c r="H33" s="162" t="s">
        <v>123</v>
      </c>
      <c r="I33" s="186" t="s">
        <v>76</v>
      </c>
      <c r="J33" s="155"/>
      <c r="K33" s="187" t="s">
        <v>44</v>
      </c>
      <c r="L33" s="186" t="s">
        <v>124</v>
      </c>
      <c r="M33" s="186" t="s">
        <v>43</v>
      </c>
      <c r="N33" s="155"/>
      <c r="O33" s="155" t="s">
        <v>419</v>
      </c>
      <c r="P33" s="162" t="s">
        <v>379</v>
      </c>
      <c r="Q33" s="160" t="s">
        <v>389</v>
      </c>
      <c r="R33" s="130"/>
      <c r="S33" s="130"/>
      <c r="T33" s="152"/>
      <c r="U33" s="152"/>
      <c r="V33" s="152"/>
      <c r="W33" s="152"/>
      <c r="X33" s="152">
        <f t="shared" si="3"/>
        <v>0</v>
      </c>
      <c r="Y33" s="152">
        <f t="shared" si="3"/>
        <v>0</v>
      </c>
      <c r="Z33" s="112"/>
    </row>
    <row r="34" spans="1:26" ht="114">
      <c r="A34" s="4" t="s">
        <v>125</v>
      </c>
      <c r="B34" s="108" t="s">
        <v>126</v>
      </c>
      <c r="C34" s="64" t="s">
        <v>127</v>
      </c>
      <c r="D34" s="154" t="s">
        <v>111</v>
      </c>
      <c r="E34" s="130"/>
      <c r="F34" s="130"/>
      <c r="G34" s="155"/>
      <c r="H34" s="155"/>
      <c r="I34" s="155"/>
      <c r="J34" s="155"/>
      <c r="K34" s="155"/>
      <c r="L34" s="155"/>
      <c r="M34" s="155"/>
      <c r="N34" s="155"/>
      <c r="O34" s="155" t="s">
        <v>419</v>
      </c>
      <c r="P34" s="155"/>
      <c r="Q34" s="160"/>
      <c r="R34" s="130"/>
      <c r="S34" s="130"/>
      <c r="T34" s="152"/>
      <c r="U34" s="152"/>
      <c r="V34" s="152"/>
      <c r="W34" s="152"/>
      <c r="X34" s="152">
        <f t="shared" si="3"/>
        <v>0</v>
      </c>
      <c r="Y34" s="152">
        <f t="shared" si="3"/>
        <v>0</v>
      </c>
      <c r="Z34" s="112"/>
    </row>
    <row r="35" spans="1:26" ht="114">
      <c r="A35" s="60" t="s">
        <v>128</v>
      </c>
      <c r="B35" s="109" t="s">
        <v>129</v>
      </c>
      <c r="C35" s="63" t="s">
        <v>130</v>
      </c>
      <c r="D35" s="154" t="s">
        <v>368</v>
      </c>
      <c r="E35" s="130"/>
      <c r="F35" s="130"/>
      <c r="G35" s="266" t="s">
        <v>41</v>
      </c>
      <c r="H35" s="247" t="s">
        <v>131</v>
      </c>
      <c r="I35" s="253" t="s">
        <v>76</v>
      </c>
      <c r="J35" s="155"/>
      <c r="K35" s="187" t="s">
        <v>44</v>
      </c>
      <c r="L35" s="224" t="s">
        <v>124</v>
      </c>
      <c r="M35" s="186" t="s">
        <v>43</v>
      </c>
      <c r="N35" s="155"/>
      <c r="O35" s="155" t="s">
        <v>419</v>
      </c>
      <c r="P35" s="162" t="s">
        <v>380</v>
      </c>
      <c r="Q35" s="160" t="s">
        <v>389</v>
      </c>
      <c r="R35" s="130"/>
      <c r="S35" s="130"/>
      <c r="T35" s="152">
        <v>21.5</v>
      </c>
      <c r="U35" s="152">
        <v>13.767</v>
      </c>
      <c r="V35" s="152">
        <v>21.5</v>
      </c>
      <c r="W35" s="152">
        <f>V35*1.06</f>
        <v>22.790000000000003</v>
      </c>
      <c r="X35" s="152">
        <f t="shared" si="3"/>
        <v>24.157400000000003</v>
      </c>
      <c r="Y35" s="152">
        <f t="shared" si="3"/>
        <v>25.606844000000002</v>
      </c>
      <c r="Z35" s="112"/>
    </row>
    <row r="36" spans="1:26" ht="85.5">
      <c r="A36" s="4" t="s">
        <v>132</v>
      </c>
      <c r="B36" s="108" t="s">
        <v>133</v>
      </c>
      <c r="C36" s="64" t="s">
        <v>134</v>
      </c>
      <c r="D36" s="154"/>
      <c r="E36" s="130"/>
      <c r="F36" s="130"/>
      <c r="G36" s="266"/>
      <c r="H36" s="247"/>
      <c r="I36" s="253"/>
      <c r="J36" s="155"/>
      <c r="K36" s="187" t="s">
        <v>135</v>
      </c>
      <c r="L36" s="186" t="s">
        <v>136</v>
      </c>
      <c r="M36" s="186" t="s">
        <v>137</v>
      </c>
      <c r="N36" s="155"/>
      <c r="O36" s="155"/>
      <c r="P36" s="155"/>
      <c r="Q36" s="155"/>
      <c r="R36" s="130"/>
      <c r="S36" s="130"/>
      <c r="T36" s="152"/>
      <c r="U36" s="152"/>
      <c r="V36" s="152"/>
      <c r="W36" s="152"/>
      <c r="X36" s="152">
        <f t="shared" si="3"/>
        <v>0</v>
      </c>
      <c r="Y36" s="152">
        <f t="shared" si="3"/>
        <v>0</v>
      </c>
      <c r="Z36" s="112"/>
    </row>
    <row r="37" spans="1:26" ht="85.5">
      <c r="A37" s="4" t="s">
        <v>138</v>
      </c>
      <c r="B37" s="108" t="s">
        <v>139</v>
      </c>
      <c r="C37" s="64" t="s">
        <v>140</v>
      </c>
      <c r="D37" s="154"/>
      <c r="E37" s="130"/>
      <c r="F37" s="130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30"/>
      <c r="S37" s="130"/>
      <c r="T37" s="152"/>
      <c r="U37" s="152"/>
      <c r="V37" s="152"/>
      <c r="W37" s="152"/>
      <c r="X37" s="152">
        <f t="shared" si="3"/>
        <v>0</v>
      </c>
      <c r="Y37" s="152">
        <f t="shared" si="3"/>
        <v>0</v>
      </c>
      <c r="Z37" s="112"/>
    </row>
    <row r="38" spans="1:26" ht="28.5">
      <c r="A38" s="4" t="s">
        <v>141</v>
      </c>
      <c r="B38" s="108" t="s">
        <v>142</v>
      </c>
      <c r="C38" s="64" t="s">
        <v>143</v>
      </c>
      <c r="D38" s="154"/>
      <c r="E38" s="130"/>
      <c r="F38" s="130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30"/>
      <c r="S38" s="130"/>
      <c r="T38" s="152"/>
      <c r="U38" s="152"/>
      <c r="V38" s="152"/>
      <c r="W38" s="152"/>
      <c r="X38" s="152">
        <f t="shared" si="3"/>
        <v>0</v>
      </c>
      <c r="Y38" s="152">
        <f t="shared" si="3"/>
        <v>0</v>
      </c>
      <c r="Z38" s="112"/>
    </row>
    <row r="39" spans="1:26" ht="28.5">
      <c r="A39" s="4" t="s">
        <v>144</v>
      </c>
      <c r="B39" s="108" t="s">
        <v>145</v>
      </c>
      <c r="C39" s="64" t="s">
        <v>146</v>
      </c>
      <c r="D39" s="154"/>
      <c r="E39" s="130"/>
      <c r="F39" s="130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30"/>
      <c r="S39" s="130"/>
      <c r="T39" s="152"/>
      <c r="U39" s="152"/>
      <c r="V39" s="152"/>
      <c r="W39" s="152"/>
      <c r="X39" s="152">
        <f t="shared" si="3"/>
        <v>0</v>
      </c>
      <c r="Y39" s="152">
        <f t="shared" si="3"/>
        <v>0</v>
      </c>
      <c r="Z39" s="112"/>
    </row>
    <row r="40" spans="1:26" ht="156.75">
      <c r="A40" s="4" t="s">
        <v>147</v>
      </c>
      <c r="B40" s="108" t="s">
        <v>148</v>
      </c>
      <c r="C40" s="64" t="s">
        <v>149</v>
      </c>
      <c r="D40" s="154" t="s">
        <v>150</v>
      </c>
      <c r="E40" s="130"/>
      <c r="F40" s="130"/>
      <c r="G40" s="185" t="s">
        <v>41</v>
      </c>
      <c r="H40" s="162" t="s">
        <v>151</v>
      </c>
      <c r="I40" s="186" t="s">
        <v>76</v>
      </c>
      <c r="J40" s="155"/>
      <c r="K40" s="187" t="s">
        <v>44</v>
      </c>
      <c r="L40" s="186" t="s">
        <v>152</v>
      </c>
      <c r="M40" s="186" t="s">
        <v>43</v>
      </c>
      <c r="N40" s="155"/>
      <c r="O40" s="155" t="s">
        <v>419</v>
      </c>
      <c r="P40" s="162" t="s">
        <v>381</v>
      </c>
      <c r="Q40" s="160" t="s">
        <v>389</v>
      </c>
      <c r="R40" s="130"/>
      <c r="S40" s="130"/>
      <c r="T40" s="152">
        <v>1094.879</v>
      </c>
      <c r="U40" s="152">
        <v>1006.37286</v>
      </c>
      <c r="V40" s="152">
        <v>605.6</v>
      </c>
      <c r="W40" s="152">
        <f>V40*1.06</f>
        <v>641.936</v>
      </c>
      <c r="X40" s="152">
        <f t="shared" si="3"/>
        <v>680.45216</v>
      </c>
      <c r="Y40" s="152">
        <f t="shared" si="3"/>
        <v>721.2792896000001</v>
      </c>
      <c r="Z40" s="112"/>
    </row>
    <row r="41" spans="1:26" ht="356.25">
      <c r="A41" s="4" t="s">
        <v>153</v>
      </c>
      <c r="B41" s="108" t="s">
        <v>397</v>
      </c>
      <c r="C41" s="64" t="s">
        <v>154</v>
      </c>
      <c r="D41" s="154" t="s">
        <v>271</v>
      </c>
      <c r="E41" s="130"/>
      <c r="F41" s="130"/>
      <c r="G41" s="185" t="s">
        <v>41</v>
      </c>
      <c r="H41" s="162" t="s">
        <v>151</v>
      </c>
      <c r="I41" s="186" t="s">
        <v>76</v>
      </c>
      <c r="J41" s="155"/>
      <c r="K41" s="187" t="s">
        <v>44</v>
      </c>
      <c r="L41" s="186" t="s">
        <v>152</v>
      </c>
      <c r="M41" s="186" t="s">
        <v>43</v>
      </c>
      <c r="N41" s="155"/>
      <c r="O41" s="155" t="s">
        <v>419</v>
      </c>
      <c r="P41" s="162" t="s">
        <v>382</v>
      </c>
      <c r="Q41" s="160" t="s">
        <v>389</v>
      </c>
      <c r="R41" s="130"/>
      <c r="S41" s="130"/>
      <c r="T41" s="132">
        <v>143.1</v>
      </c>
      <c r="U41" s="152">
        <v>44.76256</v>
      </c>
      <c r="V41" s="132">
        <v>8</v>
      </c>
      <c r="W41" s="152"/>
      <c r="X41" s="152">
        <f aca="true" t="shared" si="4" ref="X41:Y43">W41*1.06</f>
        <v>0</v>
      </c>
      <c r="Y41" s="152">
        <f t="shared" si="4"/>
        <v>0</v>
      </c>
      <c r="Z41" s="112"/>
    </row>
    <row r="42" spans="1:26" ht="156.75">
      <c r="A42" s="4" t="s">
        <v>155</v>
      </c>
      <c r="B42" s="108" t="s">
        <v>156</v>
      </c>
      <c r="C42" s="64" t="s">
        <v>157</v>
      </c>
      <c r="D42" s="154" t="s">
        <v>150</v>
      </c>
      <c r="E42" s="130"/>
      <c r="F42" s="130"/>
      <c r="G42" s="185" t="s">
        <v>41</v>
      </c>
      <c r="H42" s="162" t="s">
        <v>151</v>
      </c>
      <c r="I42" s="186" t="s">
        <v>76</v>
      </c>
      <c r="J42" s="155"/>
      <c r="K42" s="187" t="s">
        <v>44</v>
      </c>
      <c r="L42" s="186" t="s">
        <v>152</v>
      </c>
      <c r="M42" s="186" t="s">
        <v>43</v>
      </c>
      <c r="N42" s="155"/>
      <c r="O42" s="155" t="s">
        <v>419</v>
      </c>
      <c r="P42" s="162" t="s">
        <v>383</v>
      </c>
      <c r="Q42" s="160" t="s">
        <v>389</v>
      </c>
      <c r="R42" s="130"/>
      <c r="S42" s="130"/>
      <c r="T42" s="152">
        <v>407.095</v>
      </c>
      <c r="U42" s="152">
        <v>392.20239</v>
      </c>
      <c r="V42" s="152">
        <v>414.3</v>
      </c>
      <c r="W42" s="152">
        <f>V42*1.06</f>
        <v>439.158</v>
      </c>
      <c r="X42" s="152">
        <f t="shared" si="4"/>
        <v>465.50748000000004</v>
      </c>
      <c r="Y42" s="152">
        <f>X42*1.06</f>
        <v>493.43792880000007</v>
      </c>
      <c r="Z42" s="112"/>
    </row>
    <row r="43" spans="1:26" ht="28.5">
      <c r="A43" s="4" t="s">
        <v>158</v>
      </c>
      <c r="B43" s="108" t="s">
        <v>159</v>
      </c>
      <c r="C43" s="64" t="s">
        <v>160</v>
      </c>
      <c r="D43" s="154"/>
      <c r="E43" s="130"/>
      <c r="F43" s="130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30"/>
      <c r="S43" s="130"/>
      <c r="T43" s="152"/>
      <c r="U43" s="152"/>
      <c r="V43" s="152"/>
      <c r="W43" s="152"/>
      <c r="X43" s="152">
        <f t="shared" si="4"/>
        <v>0</v>
      </c>
      <c r="Y43" s="152"/>
      <c r="Z43" s="112"/>
    </row>
    <row r="44" spans="1:26" ht="99.75">
      <c r="A44" s="4" t="s">
        <v>161</v>
      </c>
      <c r="B44" s="108" t="s">
        <v>162</v>
      </c>
      <c r="C44" s="64" t="s">
        <v>163</v>
      </c>
      <c r="D44" s="154"/>
      <c r="E44" s="130"/>
      <c r="F44" s="130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30"/>
      <c r="S44" s="130"/>
      <c r="T44" s="152"/>
      <c r="U44" s="152"/>
      <c r="V44" s="152"/>
      <c r="W44" s="152"/>
      <c r="X44" s="152"/>
      <c r="Y44" s="152"/>
      <c r="Z44" s="112"/>
    </row>
    <row r="45" spans="1:26" ht="85.5">
      <c r="A45" s="4" t="s">
        <v>164</v>
      </c>
      <c r="B45" s="108" t="s">
        <v>165</v>
      </c>
      <c r="C45" s="64" t="s">
        <v>166</v>
      </c>
      <c r="D45" s="154"/>
      <c r="E45" s="130"/>
      <c r="F45" s="130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30"/>
      <c r="S45" s="130"/>
      <c r="T45" s="152"/>
      <c r="U45" s="152"/>
      <c r="V45" s="152"/>
      <c r="W45" s="152"/>
      <c r="X45" s="152"/>
      <c r="Y45" s="152"/>
      <c r="Z45" s="112"/>
    </row>
    <row r="46" spans="1:26" ht="85.5">
      <c r="A46" s="4" t="s">
        <v>167</v>
      </c>
      <c r="B46" s="108" t="s">
        <v>168</v>
      </c>
      <c r="C46" s="64" t="s">
        <v>169</v>
      </c>
      <c r="D46" s="154"/>
      <c r="E46" s="130"/>
      <c r="F46" s="130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30"/>
      <c r="S46" s="130"/>
      <c r="T46" s="152"/>
      <c r="U46" s="152"/>
      <c r="V46" s="152"/>
      <c r="W46" s="152"/>
      <c r="X46" s="152"/>
      <c r="Y46" s="152"/>
      <c r="Z46" s="112"/>
    </row>
    <row r="47" spans="1:26" ht="57">
      <c r="A47" s="4" t="s">
        <v>170</v>
      </c>
      <c r="B47" s="108" t="s">
        <v>171</v>
      </c>
      <c r="C47" s="64" t="s">
        <v>172</v>
      </c>
      <c r="D47" s="154"/>
      <c r="E47" s="130"/>
      <c r="F47" s="130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30"/>
      <c r="S47" s="130"/>
      <c r="T47" s="152"/>
      <c r="U47" s="152"/>
      <c r="V47" s="152"/>
      <c r="W47" s="152"/>
      <c r="X47" s="152"/>
      <c r="Y47" s="152"/>
      <c r="Z47" s="112"/>
    </row>
    <row r="48" spans="1:26" ht="71.25">
      <c r="A48" s="4" t="s">
        <v>173</v>
      </c>
      <c r="B48" s="108" t="s">
        <v>174</v>
      </c>
      <c r="C48" s="64" t="s">
        <v>175</v>
      </c>
      <c r="D48" s="154"/>
      <c r="E48" s="130"/>
      <c r="F48" s="130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30"/>
      <c r="S48" s="130"/>
      <c r="T48" s="152"/>
      <c r="U48" s="152"/>
      <c r="V48" s="152"/>
      <c r="W48" s="152"/>
      <c r="X48" s="152"/>
      <c r="Y48" s="152"/>
      <c r="Z48" s="112"/>
    </row>
    <row r="49" spans="1:26" ht="71.25">
      <c r="A49" s="4" t="s">
        <v>176</v>
      </c>
      <c r="B49" s="108" t="s">
        <v>177</v>
      </c>
      <c r="C49" s="64" t="s">
        <v>178</v>
      </c>
      <c r="D49" s="154"/>
      <c r="E49" s="130"/>
      <c r="F49" s="130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30"/>
      <c r="S49" s="130"/>
      <c r="T49" s="152"/>
      <c r="U49" s="152"/>
      <c r="V49" s="152"/>
      <c r="W49" s="152"/>
      <c r="X49" s="152"/>
      <c r="Y49" s="152"/>
      <c r="Z49" s="112"/>
    </row>
    <row r="50" spans="1:26" ht="156.75">
      <c r="A50" s="4" t="s">
        <v>179</v>
      </c>
      <c r="B50" s="108" t="s">
        <v>180</v>
      </c>
      <c r="C50" s="64" t="s">
        <v>181</v>
      </c>
      <c r="D50" s="154" t="s">
        <v>84</v>
      </c>
      <c r="E50" s="130"/>
      <c r="F50" s="130"/>
      <c r="G50" s="185" t="s">
        <v>41</v>
      </c>
      <c r="H50" s="162" t="s">
        <v>182</v>
      </c>
      <c r="I50" s="186" t="s">
        <v>76</v>
      </c>
      <c r="J50" s="155"/>
      <c r="K50" s="187" t="s">
        <v>44</v>
      </c>
      <c r="L50" s="186" t="s">
        <v>183</v>
      </c>
      <c r="M50" s="186" t="s">
        <v>184</v>
      </c>
      <c r="N50" s="155"/>
      <c r="O50" s="155"/>
      <c r="P50" s="155"/>
      <c r="Q50" s="160"/>
      <c r="R50" s="130"/>
      <c r="S50" s="130"/>
      <c r="T50" s="152"/>
      <c r="U50" s="152"/>
      <c r="V50" s="152"/>
      <c r="W50" s="152"/>
      <c r="X50" s="152"/>
      <c r="Y50" s="152"/>
      <c r="Z50" s="112"/>
    </row>
    <row r="51" spans="1:26" ht="42.75">
      <c r="A51" s="4" t="s">
        <v>185</v>
      </c>
      <c r="B51" s="108" t="s">
        <v>186</v>
      </c>
      <c r="C51" s="64" t="s">
        <v>187</v>
      </c>
      <c r="D51" s="154"/>
      <c r="E51" s="130"/>
      <c r="F51" s="130"/>
      <c r="G51" s="185"/>
      <c r="H51" s="162"/>
      <c r="I51" s="186"/>
      <c r="J51" s="155"/>
      <c r="K51" s="155"/>
      <c r="L51" s="155"/>
      <c r="M51" s="155"/>
      <c r="N51" s="155"/>
      <c r="O51" s="155"/>
      <c r="P51" s="155"/>
      <c r="Q51" s="155"/>
      <c r="R51" s="130"/>
      <c r="S51" s="130"/>
      <c r="T51" s="152"/>
      <c r="U51" s="152"/>
      <c r="V51" s="152"/>
      <c r="W51" s="152"/>
      <c r="X51" s="152"/>
      <c r="Y51" s="152"/>
      <c r="Z51" s="112"/>
    </row>
    <row r="52" spans="1:26" ht="99.75">
      <c r="A52" s="4" t="s">
        <v>188</v>
      </c>
      <c r="B52" s="108" t="s">
        <v>189</v>
      </c>
      <c r="C52" s="64" t="s">
        <v>190</v>
      </c>
      <c r="D52" s="154"/>
      <c r="E52" s="130"/>
      <c r="F52" s="130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30"/>
      <c r="S52" s="130"/>
      <c r="T52" s="152"/>
      <c r="U52" s="152"/>
      <c r="V52" s="152"/>
      <c r="W52" s="152"/>
      <c r="X52" s="152"/>
      <c r="Y52" s="152"/>
      <c r="Z52" s="112"/>
    </row>
    <row r="53" spans="1:26" ht="28.5">
      <c r="A53" s="4" t="s">
        <v>191</v>
      </c>
      <c r="B53" s="108" t="s">
        <v>192</v>
      </c>
      <c r="C53" s="64" t="s">
        <v>193</v>
      </c>
      <c r="D53" s="154"/>
      <c r="E53" s="130"/>
      <c r="F53" s="130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30"/>
      <c r="S53" s="130"/>
      <c r="T53" s="152"/>
      <c r="U53" s="152"/>
      <c r="V53" s="152"/>
      <c r="W53" s="152"/>
      <c r="X53" s="152"/>
      <c r="Y53" s="152"/>
      <c r="Z53" s="112"/>
    </row>
    <row r="54" spans="1:26" ht="57">
      <c r="A54" s="4" t="s">
        <v>194</v>
      </c>
      <c r="B54" s="108" t="s">
        <v>195</v>
      </c>
      <c r="C54" s="64" t="s">
        <v>196</v>
      </c>
      <c r="D54" s="154"/>
      <c r="E54" s="130"/>
      <c r="F54" s="130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30"/>
      <c r="S54" s="130"/>
      <c r="T54" s="152"/>
      <c r="U54" s="152"/>
      <c r="V54" s="152"/>
      <c r="W54" s="152"/>
      <c r="X54" s="152"/>
      <c r="Y54" s="152"/>
      <c r="Z54" s="112"/>
    </row>
    <row r="55" spans="1:26" ht="128.25">
      <c r="A55" s="66" t="s">
        <v>197</v>
      </c>
      <c r="B55" s="108" t="s">
        <v>198</v>
      </c>
      <c r="C55" s="64" t="s">
        <v>199</v>
      </c>
      <c r="D55" s="154"/>
      <c r="E55" s="130"/>
      <c r="F55" s="130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30"/>
      <c r="S55" s="130"/>
      <c r="T55" s="152">
        <f aca="true" t="shared" si="5" ref="T55:Y55">SUM(T56:T59)</f>
        <v>2274.9</v>
      </c>
      <c r="U55" s="152">
        <f t="shared" si="5"/>
        <v>2274.9</v>
      </c>
      <c r="V55" s="152">
        <f t="shared" si="5"/>
        <v>2273.4</v>
      </c>
      <c r="W55" s="152">
        <f t="shared" si="5"/>
        <v>2409.804</v>
      </c>
      <c r="X55" s="152">
        <f t="shared" si="5"/>
        <v>2554.39224</v>
      </c>
      <c r="Y55" s="152">
        <f t="shared" si="5"/>
        <v>2707.6557744</v>
      </c>
      <c r="Z55" s="112"/>
    </row>
    <row r="56" spans="1:26" ht="156.75">
      <c r="A56" s="8" t="s">
        <v>408</v>
      </c>
      <c r="B56" s="108" t="s">
        <v>200</v>
      </c>
      <c r="C56" s="64" t="s">
        <v>274</v>
      </c>
      <c r="D56" s="154" t="s">
        <v>322</v>
      </c>
      <c r="E56" s="130"/>
      <c r="F56" s="130"/>
      <c r="G56" s="185" t="s">
        <v>41</v>
      </c>
      <c r="H56" s="162" t="s">
        <v>351</v>
      </c>
      <c r="I56" s="186" t="s">
        <v>76</v>
      </c>
      <c r="J56" s="155"/>
      <c r="K56" s="187" t="s">
        <v>44</v>
      </c>
      <c r="L56" s="225" t="s">
        <v>86</v>
      </c>
      <c r="M56" s="186" t="s">
        <v>43</v>
      </c>
      <c r="N56" s="155"/>
      <c r="O56" s="155" t="s">
        <v>419</v>
      </c>
      <c r="P56" s="162" t="s">
        <v>374</v>
      </c>
      <c r="Q56" s="160" t="s">
        <v>389</v>
      </c>
      <c r="R56" s="130"/>
      <c r="S56" s="130"/>
      <c r="T56" s="152">
        <v>310.6</v>
      </c>
      <c r="U56" s="152">
        <v>310.6</v>
      </c>
      <c r="V56" s="152">
        <v>773.4</v>
      </c>
      <c r="W56" s="152">
        <f aca="true" t="shared" si="6" ref="W56:Y58">V56*1.06</f>
        <v>819.804</v>
      </c>
      <c r="X56" s="152">
        <f t="shared" si="6"/>
        <v>868.99224</v>
      </c>
      <c r="Y56" s="152">
        <f t="shared" si="6"/>
        <v>921.1317744</v>
      </c>
      <c r="Z56" s="112"/>
    </row>
    <row r="57" spans="1:26" ht="71.25">
      <c r="A57" s="8" t="s">
        <v>402</v>
      </c>
      <c r="B57" s="108" t="s">
        <v>109</v>
      </c>
      <c r="C57" s="64" t="s">
        <v>275</v>
      </c>
      <c r="D57" s="154"/>
      <c r="E57" s="130"/>
      <c r="F57" s="130"/>
      <c r="G57" s="226"/>
      <c r="H57" s="162"/>
      <c r="I57" s="186"/>
      <c r="J57" s="155"/>
      <c r="K57" s="187"/>
      <c r="L57" s="225"/>
      <c r="M57" s="186"/>
      <c r="N57" s="155"/>
      <c r="O57" s="155"/>
      <c r="P57" s="155"/>
      <c r="Q57" s="160"/>
      <c r="R57" s="130"/>
      <c r="S57" s="130"/>
      <c r="T57" s="152"/>
      <c r="U57" s="152"/>
      <c r="V57" s="152"/>
      <c r="W57" s="152"/>
      <c r="X57" s="152"/>
      <c r="Y57" s="152"/>
      <c r="Z57" s="112"/>
    </row>
    <row r="58" spans="1:26" ht="156.75">
      <c r="A58" s="8" t="s">
        <v>403</v>
      </c>
      <c r="B58" s="108" t="s">
        <v>117</v>
      </c>
      <c r="C58" s="64" t="s">
        <v>276</v>
      </c>
      <c r="D58" s="154" t="s">
        <v>347</v>
      </c>
      <c r="E58" s="130"/>
      <c r="F58" s="130"/>
      <c r="G58" s="227" t="s">
        <v>41</v>
      </c>
      <c r="H58" s="162" t="s">
        <v>85</v>
      </c>
      <c r="I58" s="186" t="s">
        <v>76</v>
      </c>
      <c r="J58" s="155"/>
      <c r="K58" s="187" t="s">
        <v>44</v>
      </c>
      <c r="L58" s="224" t="s">
        <v>86</v>
      </c>
      <c r="M58" s="186" t="s">
        <v>43</v>
      </c>
      <c r="N58" s="155"/>
      <c r="O58" s="155" t="s">
        <v>419</v>
      </c>
      <c r="P58" s="162" t="s">
        <v>385</v>
      </c>
      <c r="Q58" s="160" t="s">
        <v>389</v>
      </c>
      <c r="R58" s="130"/>
      <c r="S58" s="130"/>
      <c r="T58" s="132">
        <v>1964.3</v>
      </c>
      <c r="U58" s="152">
        <v>1964.3</v>
      </c>
      <c r="V58" s="132">
        <v>1500</v>
      </c>
      <c r="W58" s="152">
        <f t="shared" si="6"/>
        <v>1590</v>
      </c>
      <c r="X58" s="152">
        <f t="shared" si="6"/>
        <v>1685.4</v>
      </c>
      <c r="Y58" s="152">
        <f t="shared" si="6"/>
        <v>1786.5240000000001</v>
      </c>
      <c r="Z58" s="112"/>
    </row>
    <row r="59" spans="1:26" ht="85.5">
      <c r="A59" s="4"/>
      <c r="B59" s="108" t="s">
        <v>409</v>
      </c>
      <c r="C59" s="64" t="s">
        <v>277</v>
      </c>
      <c r="D59" s="154"/>
      <c r="E59" s="130"/>
      <c r="F59" s="130"/>
      <c r="G59" s="228"/>
      <c r="H59" s="162"/>
      <c r="I59" s="186"/>
      <c r="J59" s="155"/>
      <c r="K59" s="187"/>
      <c r="L59" s="229"/>
      <c r="M59" s="186"/>
      <c r="N59" s="155"/>
      <c r="O59" s="155"/>
      <c r="P59" s="155"/>
      <c r="Q59" s="160"/>
      <c r="R59" s="130"/>
      <c r="S59" s="130"/>
      <c r="T59" s="132"/>
      <c r="U59" s="152"/>
      <c r="V59" s="132"/>
      <c r="W59" s="152"/>
      <c r="X59" s="152"/>
      <c r="Y59" s="152"/>
      <c r="Z59" s="112"/>
    </row>
    <row r="60" spans="1:26" ht="114">
      <c r="A60" s="66" t="s">
        <v>201</v>
      </c>
      <c r="B60" s="108" t="s">
        <v>202</v>
      </c>
      <c r="C60" s="64" t="s">
        <v>203</v>
      </c>
      <c r="D60" s="154"/>
      <c r="E60" s="130"/>
      <c r="F60" s="130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30"/>
      <c r="S60" s="130"/>
      <c r="T60" s="152">
        <f aca="true" t="shared" si="7" ref="T60:Y60">SUM(T61:T62)</f>
        <v>0</v>
      </c>
      <c r="U60" s="152">
        <f t="shared" si="7"/>
        <v>0</v>
      </c>
      <c r="V60" s="152">
        <f t="shared" si="7"/>
        <v>0</v>
      </c>
      <c r="W60" s="152">
        <f t="shared" si="7"/>
        <v>0</v>
      </c>
      <c r="X60" s="152">
        <f t="shared" si="7"/>
        <v>0</v>
      </c>
      <c r="Y60" s="152">
        <f t="shared" si="7"/>
        <v>0</v>
      </c>
      <c r="Z60" s="112"/>
    </row>
    <row r="61" spans="1:26" ht="156.75">
      <c r="A61" s="67" t="s">
        <v>349</v>
      </c>
      <c r="B61" s="108" t="s">
        <v>217</v>
      </c>
      <c r="C61" s="64"/>
      <c r="D61" s="154" t="s">
        <v>306</v>
      </c>
      <c r="E61" s="130"/>
      <c r="F61" s="130"/>
      <c r="G61" s="185" t="s">
        <v>41</v>
      </c>
      <c r="H61" s="162" t="s">
        <v>205</v>
      </c>
      <c r="I61" s="186" t="s">
        <v>76</v>
      </c>
      <c r="J61" s="155"/>
      <c r="K61" s="187" t="s">
        <v>44</v>
      </c>
      <c r="L61" s="186" t="s">
        <v>45</v>
      </c>
      <c r="M61" s="186" t="s">
        <v>43</v>
      </c>
      <c r="N61" s="155"/>
      <c r="O61" s="155" t="s">
        <v>429</v>
      </c>
      <c r="P61" s="155"/>
      <c r="Q61" s="160" t="s">
        <v>390</v>
      </c>
      <c r="R61" s="130"/>
      <c r="S61" s="130"/>
      <c r="T61" s="152"/>
      <c r="U61" s="152"/>
      <c r="V61" s="152">
        <v>0</v>
      </c>
      <c r="W61" s="152">
        <f>V61*1.06</f>
        <v>0</v>
      </c>
      <c r="X61" s="152">
        <f>W61*1.06</f>
        <v>0</v>
      </c>
      <c r="Y61" s="152">
        <f>X61*1.06</f>
        <v>0</v>
      </c>
      <c r="Z61" s="112"/>
    </row>
    <row r="62" spans="1:26" ht="14.25">
      <c r="A62" s="67" t="s">
        <v>350</v>
      </c>
      <c r="B62" s="108" t="s">
        <v>218</v>
      </c>
      <c r="C62" s="64"/>
      <c r="D62" s="154"/>
      <c r="E62" s="130"/>
      <c r="F62" s="130"/>
      <c r="G62" s="185"/>
      <c r="H62" s="162"/>
      <c r="I62" s="186"/>
      <c r="J62" s="155"/>
      <c r="K62" s="187"/>
      <c r="L62" s="186"/>
      <c r="M62" s="186"/>
      <c r="N62" s="155"/>
      <c r="O62" s="155"/>
      <c r="P62" s="155"/>
      <c r="Q62" s="155"/>
      <c r="R62" s="130"/>
      <c r="S62" s="130"/>
      <c r="T62" s="152"/>
      <c r="U62" s="152"/>
      <c r="V62" s="152"/>
      <c r="W62" s="152"/>
      <c r="X62" s="152"/>
      <c r="Y62" s="152"/>
      <c r="Z62" s="112"/>
    </row>
    <row r="63" spans="1:26" ht="171">
      <c r="A63" s="4" t="s">
        <v>206</v>
      </c>
      <c r="B63" s="108" t="s">
        <v>410</v>
      </c>
      <c r="C63" s="64" t="s">
        <v>207</v>
      </c>
      <c r="D63" s="154"/>
      <c r="E63" s="130"/>
      <c r="F63" s="130"/>
      <c r="G63" s="155"/>
      <c r="H63" s="155"/>
      <c r="I63" s="155"/>
      <c r="J63" s="155"/>
      <c r="K63" s="155"/>
      <c r="L63" s="155"/>
      <c r="M63" s="155"/>
      <c r="N63" s="130"/>
      <c r="O63" s="130"/>
      <c r="P63" s="130"/>
      <c r="Q63" s="130"/>
      <c r="R63" s="130"/>
      <c r="S63" s="130"/>
      <c r="T63" s="152">
        <f>T65</f>
        <v>0</v>
      </c>
      <c r="U63" s="152">
        <f>U65</f>
        <v>0</v>
      </c>
      <c r="V63" s="152"/>
      <c r="W63" s="152"/>
      <c r="X63" s="152"/>
      <c r="Y63" s="152"/>
      <c r="Z63" s="112"/>
    </row>
    <row r="64" spans="1:26" ht="156.75">
      <c r="A64" s="4" t="s">
        <v>398</v>
      </c>
      <c r="B64" s="108" t="s">
        <v>411</v>
      </c>
      <c r="C64" s="68" t="s">
        <v>400</v>
      </c>
      <c r="D64" s="167" t="s">
        <v>111</v>
      </c>
      <c r="E64" s="168"/>
      <c r="F64" s="168"/>
      <c r="G64" s="190" t="s">
        <v>41</v>
      </c>
      <c r="H64" s="170" t="s">
        <v>205</v>
      </c>
      <c r="I64" s="191" t="s">
        <v>76</v>
      </c>
      <c r="J64" s="130"/>
      <c r="K64" s="192" t="s">
        <v>44</v>
      </c>
      <c r="L64" s="191" t="s">
        <v>45</v>
      </c>
      <c r="M64" s="191" t="s">
        <v>43</v>
      </c>
      <c r="N64" s="130"/>
      <c r="O64" s="155" t="s">
        <v>429</v>
      </c>
      <c r="P64" s="130"/>
      <c r="Q64" s="160" t="s">
        <v>255</v>
      </c>
      <c r="R64" s="130"/>
      <c r="S64" s="130"/>
      <c r="T64" s="152"/>
      <c r="U64" s="152"/>
      <c r="V64" s="152"/>
      <c r="W64" s="152"/>
      <c r="X64" s="152"/>
      <c r="Y64" s="152"/>
      <c r="Z64" s="112"/>
    </row>
    <row r="65" spans="1:26" ht="156.75">
      <c r="A65" s="8" t="s">
        <v>399</v>
      </c>
      <c r="B65" s="110" t="s">
        <v>268</v>
      </c>
      <c r="C65" s="69" t="s">
        <v>269</v>
      </c>
      <c r="D65" s="154" t="s">
        <v>150</v>
      </c>
      <c r="E65" s="112"/>
      <c r="F65" s="112"/>
      <c r="G65" s="185" t="s">
        <v>41</v>
      </c>
      <c r="H65" s="162" t="s">
        <v>205</v>
      </c>
      <c r="I65" s="186" t="s">
        <v>76</v>
      </c>
      <c r="J65" s="155"/>
      <c r="K65" s="187" t="s">
        <v>44</v>
      </c>
      <c r="L65" s="186" t="s">
        <v>45</v>
      </c>
      <c r="M65" s="186" t="s">
        <v>43</v>
      </c>
      <c r="N65" s="112"/>
      <c r="O65" s="155"/>
      <c r="P65" s="130"/>
      <c r="Q65" s="160" t="s">
        <v>390</v>
      </c>
      <c r="R65" s="112"/>
      <c r="S65" s="112"/>
      <c r="T65" s="132">
        <v>0</v>
      </c>
      <c r="U65" s="132">
        <v>0</v>
      </c>
      <c r="V65" s="132"/>
      <c r="W65" s="152"/>
      <c r="X65" s="152"/>
      <c r="Y65" s="152"/>
      <c r="Z65" s="112"/>
    </row>
    <row r="66" spans="1:26" ht="28.5">
      <c r="A66" s="66"/>
      <c r="B66" s="107" t="s">
        <v>208</v>
      </c>
      <c r="C66" s="65"/>
      <c r="D66" s="154"/>
      <c r="E66" s="130"/>
      <c r="F66" s="130"/>
      <c r="G66" s="194"/>
      <c r="H66" s="195"/>
      <c r="I66" s="195"/>
      <c r="J66" s="195"/>
      <c r="K66" s="195"/>
      <c r="L66" s="195"/>
      <c r="M66" s="195"/>
      <c r="N66" s="130"/>
      <c r="O66" s="130"/>
      <c r="P66" s="130" t="s">
        <v>209</v>
      </c>
      <c r="Q66" s="175"/>
      <c r="R66" s="130"/>
      <c r="S66" s="130"/>
      <c r="T66" s="176">
        <f aca="true" t="shared" si="8" ref="T66:Y66">SUM(T8,T55,T60,T63)</f>
        <v>5331.579</v>
      </c>
      <c r="U66" s="176">
        <f t="shared" si="8"/>
        <v>5073.99391</v>
      </c>
      <c r="V66" s="176">
        <f t="shared" si="8"/>
        <v>5444.8</v>
      </c>
      <c r="W66" s="176">
        <f t="shared" si="8"/>
        <v>5763.008</v>
      </c>
      <c r="X66" s="176">
        <f t="shared" si="8"/>
        <v>6108.78848</v>
      </c>
      <c r="Y66" s="176">
        <f t="shared" si="8"/>
        <v>6475.3157888000005</v>
      </c>
      <c r="Z66" s="112"/>
    </row>
    <row r="67" spans="1:26" ht="15">
      <c r="A67" s="26"/>
      <c r="B67" s="144"/>
      <c r="C67" s="26"/>
      <c r="D67" s="230"/>
      <c r="E67" s="231"/>
      <c r="F67" s="231"/>
      <c r="G67" s="115"/>
      <c r="H67" s="112"/>
      <c r="I67" s="112"/>
      <c r="J67" s="112"/>
      <c r="K67" s="112"/>
      <c r="L67" s="112"/>
      <c r="M67" s="112"/>
      <c r="N67" s="231"/>
      <c r="O67" s="231"/>
      <c r="P67" s="231"/>
      <c r="Q67" s="231"/>
      <c r="R67" s="231"/>
      <c r="S67" s="231"/>
      <c r="T67" s="232"/>
      <c r="U67" s="232"/>
      <c r="V67" s="232"/>
      <c r="W67" s="152">
        <f aca="true" t="shared" si="9" ref="W67:Y71">V67*1.06</f>
        <v>0</v>
      </c>
      <c r="X67" s="152">
        <f t="shared" si="9"/>
        <v>0</v>
      </c>
      <c r="Y67" s="152">
        <f t="shared" si="9"/>
        <v>0</v>
      </c>
      <c r="Z67" s="104"/>
    </row>
    <row r="68" spans="1:26" ht="15">
      <c r="A68" s="9"/>
      <c r="B68" s="113"/>
      <c r="C68" s="9"/>
      <c r="D68" s="198"/>
      <c r="E68" s="112"/>
      <c r="F68" s="112"/>
      <c r="G68" s="130"/>
      <c r="H68" s="130"/>
      <c r="I68" s="130"/>
      <c r="J68" s="130"/>
      <c r="K68" s="130"/>
      <c r="L68" s="130"/>
      <c r="M68" s="130"/>
      <c r="N68" s="112"/>
      <c r="O68" s="112"/>
      <c r="P68" s="112"/>
      <c r="Q68" s="112"/>
      <c r="R68" s="112"/>
      <c r="S68" s="112"/>
      <c r="T68" s="132"/>
      <c r="U68" s="132"/>
      <c r="V68" s="132"/>
      <c r="W68" s="152">
        <f t="shared" si="9"/>
        <v>0</v>
      </c>
      <c r="X68" s="152">
        <f t="shared" si="9"/>
        <v>0</v>
      </c>
      <c r="Y68" s="152">
        <f t="shared" si="9"/>
        <v>0</v>
      </c>
      <c r="Z68" s="104"/>
    </row>
    <row r="69" spans="1:26" s="11" customFormat="1" ht="15">
      <c r="A69" s="9"/>
      <c r="B69" s="114"/>
      <c r="C69" s="9"/>
      <c r="D69" s="196"/>
      <c r="E69" s="112"/>
      <c r="F69" s="112"/>
      <c r="G69" s="115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32"/>
      <c r="U69" s="132"/>
      <c r="V69" s="132"/>
      <c r="W69" s="152">
        <f t="shared" si="9"/>
        <v>0</v>
      </c>
      <c r="X69" s="152">
        <f t="shared" si="9"/>
        <v>0</v>
      </c>
      <c r="Y69" s="152">
        <f t="shared" si="9"/>
        <v>0</v>
      </c>
      <c r="Z69" s="104"/>
    </row>
    <row r="70" spans="1:26" s="11" customFormat="1" ht="14.25">
      <c r="A70" s="9"/>
      <c r="B70" s="115"/>
      <c r="C70" s="9"/>
      <c r="D70" s="196"/>
      <c r="E70" s="112"/>
      <c r="F70" s="112"/>
      <c r="G70" s="115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217"/>
      <c r="U70" s="132"/>
      <c r="V70" s="217"/>
      <c r="W70" s="152">
        <f t="shared" si="9"/>
        <v>0</v>
      </c>
      <c r="X70" s="152">
        <f t="shared" si="9"/>
        <v>0</v>
      </c>
      <c r="Y70" s="152">
        <f t="shared" si="9"/>
        <v>0</v>
      </c>
      <c r="Z70" s="104"/>
    </row>
    <row r="71" spans="1:27" ht="71.25">
      <c r="A71" s="9"/>
      <c r="B71" s="115" t="s">
        <v>406</v>
      </c>
      <c r="C71" s="9"/>
      <c r="D71" s="198">
        <v>1003</v>
      </c>
      <c r="E71" s="112"/>
      <c r="F71" s="112"/>
      <c r="G71" s="115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32">
        <v>2020</v>
      </c>
      <c r="U71" s="132">
        <v>2020</v>
      </c>
      <c r="V71" s="132">
        <v>5095.646</v>
      </c>
      <c r="W71" s="152">
        <f t="shared" si="9"/>
        <v>5401.38476</v>
      </c>
      <c r="X71" s="152">
        <f t="shared" si="9"/>
        <v>5725.4678456</v>
      </c>
      <c r="Y71" s="152">
        <f t="shared" si="9"/>
        <v>6068.995916336001</v>
      </c>
      <c r="Z71" s="132"/>
      <c r="AA71" s="56"/>
    </row>
    <row r="72" spans="1:27" ht="15">
      <c r="A72" s="9"/>
      <c r="B72" s="113" t="s">
        <v>280</v>
      </c>
      <c r="C72" s="9"/>
      <c r="D72" s="112"/>
      <c r="E72" s="112"/>
      <c r="F72" s="112"/>
      <c r="G72" s="115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33">
        <f aca="true" t="shared" si="10" ref="T72:Y72">T66+T67+T68+T69+T70+T71</f>
        <v>7351.579</v>
      </c>
      <c r="U72" s="133">
        <f t="shared" si="10"/>
        <v>7093.99391</v>
      </c>
      <c r="V72" s="133">
        <f t="shared" si="10"/>
        <v>10540.446</v>
      </c>
      <c r="W72" s="133">
        <f t="shared" si="10"/>
        <v>11164.392759999999</v>
      </c>
      <c r="X72" s="133">
        <f t="shared" si="10"/>
        <v>11834.2563256</v>
      </c>
      <c r="Y72" s="133">
        <f t="shared" si="10"/>
        <v>12544.311705136002</v>
      </c>
      <c r="Z72" s="133"/>
      <c r="AA72" s="58"/>
    </row>
    <row r="74" spans="1:26" ht="15">
      <c r="A74" s="11"/>
      <c r="B74" s="95"/>
      <c r="C74" s="95"/>
      <c r="D74" s="95"/>
      <c r="E74" s="95"/>
      <c r="F74" s="95"/>
      <c r="G74" s="96"/>
      <c r="H74" s="95"/>
      <c r="I74" s="95"/>
      <c r="J74" s="95"/>
      <c r="K74" s="95"/>
      <c r="L74" s="95"/>
      <c r="M74" s="95"/>
      <c r="N74" s="95"/>
      <c r="O74" s="95"/>
      <c r="P74" s="95"/>
      <c r="Q74" s="97" t="s">
        <v>210</v>
      </c>
      <c r="R74" s="97"/>
      <c r="S74" s="97"/>
      <c r="T74" s="97"/>
      <c r="U74" s="97"/>
      <c r="V74" s="95"/>
      <c r="W74" s="95"/>
      <c r="X74" s="95" t="s">
        <v>209</v>
      </c>
      <c r="Y74" s="95"/>
      <c r="Z74" s="95"/>
    </row>
    <row r="75" spans="1:26" ht="15">
      <c r="A75" s="11"/>
      <c r="B75" s="279" t="s">
        <v>227</v>
      </c>
      <c r="C75" s="279"/>
      <c r="D75" s="279"/>
      <c r="E75" s="95"/>
      <c r="F75" s="95"/>
      <c r="G75" s="301" t="s">
        <v>293</v>
      </c>
      <c r="H75" s="301"/>
      <c r="I75" s="95"/>
      <c r="J75" s="95"/>
      <c r="K75" s="95"/>
      <c r="L75" s="95"/>
      <c r="M75" s="95"/>
      <c r="N75" s="95"/>
      <c r="O75" s="95"/>
      <c r="P75" s="95"/>
      <c r="Q75" s="97" t="s">
        <v>212</v>
      </c>
      <c r="R75" s="97"/>
      <c r="S75" s="97"/>
      <c r="T75" s="97"/>
      <c r="U75" s="97"/>
      <c r="V75" s="95"/>
      <c r="W75" s="95"/>
      <c r="X75" s="289" t="s">
        <v>290</v>
      </c>
      <c r="Y75" s="289"/>
      <c r="Z75" s="289"/>
    </row>
  </sheetData>
  <sheetProtection/>
  <mergeCells count="30">
    <mergeCell ref="X75:Z75"/>
    <mergeCell ref="G75:H75"/>
    <mergeCell ref="F4:I4"/>
    <mergeCell ref="J4:M4"/>
    <mergeCell ref="W4:W5"/>
    <mergeCell ref="N4:Q4"/>
    <mergeCell ref="H35:H36"/>
    <mergeCell ref="Z3:Z5"/>
    <mergeCell ref="X4:Y4"/>
    <mergeCell ref="I35:I36"/>
    <mergeCell ref="A21:A22"/>
    <mergeCell ref="B9:B11"/>
    <mergeCell ref="C23:C24"/>
    <mergeCell ref="C21:C22"/>
    <mergeCell ref="B21:B22"/>
    <mergeCell ref="A2:Y2"/>
    <mergeCell ref="A3:C5"/>
    <mergeCell ref="D3:D5"/>
    <mergeCell ref="E3:Q3"/>
    <mergeCell ref="E4:E5"/>
    <mergeCell ref="A23:A24"/>
    <mergeCell ref="B23:B24"/>
    <mergeCell ref="R3:Y3"/>
    <mergeCell ref="C9:C11"/>
    <mergeCell ref="A9:A11"/>
    <mergeCell ref="B75:D75"/>
    <mergeCell ref="R4:R5"/>
    <mergeCell ref="S4:U4"/>
    <mergeCell ref="V4:V5"/>
    <mergeCell ref="G35:G36"/>
  </mergeCells>
  <printOptions/>
  <pageMargins left="0.3937007874015748" right="0.3937007874015748" top="0.31496062992125984" bottom="0.15748031496062992" header="0.31496062992125984" footer="0.1968503937007874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87"/>
  <sheetViews>
    <sheetView zoomScale="70" zoomScaleNormal="70" zoomScaleSheetLayoutView="40" zoomScalePageLayoutView="0" workbookViewId="0" topLeftCell="A1">
      <pane xSplit="6" ySplit="6" topLeftCell="G7" activePane="bottomRight" state="frozen"/>
      <selection pane="topLeft" activeCell="A60" sqref="A60:Z76"/>
      <selection pane="topRight" activeCell="A60" sqref="A60:Z76"/>
      <selection pane="bottomLeft" activeCell="A60" sqref="A60:Z76"/>
      <selection pane="bottomRight" activeCell="A60" sqref="A60:Z76"/>
    </sheetView>
  </sheetViews>
  <sheetFormatPr defaultColWidth="9.00390625" defaultRowHeight="12.75"/>
  <cols>
    <col min="1" max="1" width="7.00390625" style="15" customWidth="1"/>
    <col min="2" max="2" width="35.75390625" style="15" customWidth="1"/>
    <col min="3" max="3" width="11.125" style="15" customWidth="1"/>
    <col min="4" max="4" width="7.125" style="15" customWidth="1"/>
    <col min="5" max="5" width="0.12890625" style="15" hidden="1" customWidth="1"/>
    <col min="6" max="6" width="9.125" style="15" hidden="1" customWidth="1"/>
    <col min="7" max="7" width="17.625" style="33" customWidth="1"/>
    <col min="8" max="8" width="14.75390625" style="15" customWidth="1"/>
    <col min="9" max="9" width="12.25390625" style="15" customWidth="1"/>
    <col min="10" max="10" width="0.12890625" style="15" hidden="1" customWidth="1"/>
    <col min="11" max="11" width="17.00390625" style="15" customWidth="1"/>
    <col min="12" max="12" width="10.25390625" style="15" customWidth="1"/>
    <col min="13" max="13" width="11.875" style="15" customWidth="1"/>
    <col min="14" max="14" width="0.12890625" style="15" hidden="1" customWidth="1"/>
    <col min="15" max="15" width="23.125" style="15" customWidth="1"/>
    <col min="16" max="16" width="8.625" style="15" customWidth="1"/>
    <col min="17" max="17" width="12.375" style="15" customWidth="1"/>
    <col min="18" max="19" width="9.125" style="15" hidden="1" customWidth="1"/>
    <col min="20" max="20" width="9.125" style="15" customWidth="1"/>
    <col min="21" max="21" width="11.00390625" style="15" customWidth="1"/>
    <col min="22" max="23" width="12.25390625" style="15" customWidth="1"/>
    <col min="24" max="24" width="11.375" style="15" customWidth="1"/>
    <col min="25" max="25" width="11.25390625" style="15" customWidth="1"/>
    <col min="26" max="26" width="6.875" style="0" customWidth="1"/>
  </cols>
  <sheetData>
    <row r="1" spans="7:13" ht="12.75">
      <c r="G1" s="31"/>
      <c r="H1" s="1"/>
      <c r="I1" s="1"/>
      <c r="J1" s="1"/>
      <c r="K1" s="1"/>
      <c r="L1" s="1"/>
      <c r="M1" s="1"/>
    </row>
    <row r="2" spans="1:25" ht="12.75">
      <c r="A2" s="251" t="s">
        <v>341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26" ht="31.5" customHeight="1">
      <c r="A3" s="277" t="s">
        <v>0</v>
      </c>
      <c r="B3" s="277"/>
      <c r="C3" s="277"/>
      <c r="D3" s="282" t="s">
        <v>1</v>
      </c>
      <c r="E3" s="277" t="s">
        <v>2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 t="s">
        <v>3</v>
      </c>
      <c r="S3" s="277"/>
      <c r="T3" s="277"/>
      <c r="U3" s="277"/>
      <c r="V3" s="277"/>
      <c r="W3" s="277"/>
      <c r="X3" s="277"/>
      <c r="Y3" s="277"/>
      <c r="Z3" s="277" t="s">
        <v>392</v>
      </c>
    </row>
    <row r="4" spans="1:26" ht="44.25" customHeight="1">
      <c r="A4" s="277"/>
      <c r="B4" s="277"/>
      <c r="C4" s="277"/>
      <c r="D4" s="282"/>
      <c r="E4" s="277"/>
      <c r="F4" s="277" t="s">
        <v>4</v>
      </c>
      <c r="G4" s="277"/>
      <c r="H4" s="277"/>
      <c r="I4" s="277"/>
      <c r="J4" s="302" t="s">
        <v>5</v>
      </c>
      <c r="K4" s="303"/>
      <c r="L4" s="303"/>
      <c r="M4" s="304"/>
      <c r="N4" s="277" t="s">
        <v>6</v>
      </c>
      <c r="O4" s="277"/>
      <c r="P4" s="277"/>
      <c r="Q4" s="277"/>
      <c r="R4" s="277"/>
      <c r="S4" s="277" t="s">
        <v>7</v>
      </c>
      <c r="T4" s="277"/>
      <c r="U4" s="277"/>
      <c r="V4" s="277" t="s">
        <v>326</v>
      </c>
      <c r="W4" s="277" t="s">
        <v>327</v>
      </c>
      <c r="X4" s="277" t="s">
        <v>8</v>
      </c>
      <c r="Y4" s="277"/>
      <c r="Z4" s="277"/>
    </row>
    <row r="5" spans="1:26" ht="76.5">
      <c r="A5" s="277"/>
      <c r="B5" s="277"/>
      <c r="C5" s="277"/>
      <c r="D5" s="282"/>
      <c r="E5" s="277"/>
      <c r="F5" s="61"/>
      <c r="G5" s="61" t="s">
        <v>9</v>
      </c>
      <c r="H5" s="61" t="s">
        <v>10</v>
      </c>
      <c r="I5" s="61" t="s">
        <v>11</v>
      </c>
      <c r="J5" s="61"/>
      <c r="K5" s="61" t="s">
        <v>9</v>
      </c>
      <c r="L5" s="61" t="s">
        <v>10</v>
      </c>
      <c r="M5" s="61" t="s">
        <v>11</v>
      </c>
      <c r="N5" s="61"/>
      <c r="O5" s="61" t="s">
        <v>9</v>
      </c>
      <c r="P5" s="61" t="s">
        <v>10</v>
      </c>
      <c r="Q5" s="61" t="s">
        <v>11</v>
      </c>
      <c r="R5" s="277"/>
      <c r="S5" s="61"/>
      <c r="T5" s="61" t="s">
        <v>332</v>
      </c>
      <c r="U5" s="61" t="s">
        <v>325</v>
      </c>
      <c r="V5" s="277"/>
      <c r="W5" s="277"/>
      <c r="X5" s="61" t="s">
        <v>328</v>
      </c>
      <c r="Y5" s="61" t="s">
        <v>330</v>
      </c>
      <c r="Z5" s="277"/>
    </row>
    <row r="6" spans="1:26" ht="12.75">
      <c r="A6" s="2" t="s">
        <v>12</v>
      </c>
      <c r="B6" s="2" t="s">
        <v>13</v>
      </c>
      <c r="C6" s="2" t="s">
        <v>14</v>
      </c>
      <c r="D6" s="3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" t="s">
        <v>22</v>
      </c>
      <c r="P6" s="2" t="s">
        <v>23</v>
      </c>
      <c r="Q6" s="2" t="s">
        <v>24</v>
      </c>
      <c r="R6" s="2"/>
      <c r="S6" s="2"/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28.5">
      <c r="A7" s="66" t="s">
        <v>32</v>
      </c>
      <c r="B7" s="107" t="s">
        <v>33</v>
      </c>
      <c r="C7" s="65" t="s">
        <v>34</v>
      </c>
      <c r="D7" s="151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25">
        <f aca="true" t="shared" si="0" ref="T7:Y7">SUM(T8,T55,T60,T63)</f>
        <v>7886.208</v>
      </c>
      <c r="U7" s="125">
        <f t="shared" si="0"/>
        <v>7638.658680000001</v>
      </c>
      <c r="V7" s="125">
        <f t="shared" si="0"/>
        <v>4649.086</v>
      </c>
      <c r="W7" s="125">
        <f t="shared" si="0"/>
        <v>4603.613</v>
      </c>
      <c r="X7" s="125">
        <f t="shared" si="0"/>
        <v>4842.303650000001</v>
      </c>
      <c r="Y7" s="125">
        <f t="shared" si="0"/>
        <v>5039.3788325</v>
      </c>
      <c r="Z7" s="180"/>
    </row>
    <row r="8" spans="1:26" ht="99.75">
      <c r="A8" s="66" t="s">
        <v>35</v>
      </c>
      <c r="B8" s="108" t="s">
        <v>36</v>
      </c>
      <c r="C8" s="64" t="s">
        <v>37</v>
      </c>
      <c r="D8" s="154"/>
      <c r="E8" s="130"/>
      <c r="F8" s="130"/>
      <c r="G8" s="155"/>
      <c r="H8" s="155"/>
      <c r="I8" s="155"/>
      <c r="J8" s="155"/>
      <c r="K8" s="155"/>
      <c r="L8" s="155"/>
      <c r="M8" s="155"/>
      <c r="N8" s="130"/>
      <c r="O8" s="130"/>
      <c r="P8" s="130"/>
      <c r="Q8" s="130"/>
      <c r="R8" s="130"/>
      <c r="S8" s="130"/>
      <c r="T8" s="125">
        <f aca="true" t="shared" si="1" ref="T8:Y8">SUM(T9:T54)</f>
        <v>7777.758</v>
      </c>
      <c r="U8" s="125">
        <f t="shared" si="1"/>
        <v>7530.208680000002</v>
      </c>
      <c r="V8" s="125">
        <f t="shared" si="1"/>
        <v>4238.226000000001</v>
      </c>
      <c r="W8" s="125">
        <f t="shared" si="1"/>
        <v>4486.16</v>
      </c>
      <c r="X8" s="125">
        <f t="shared" si="1"/>
        <v>4718.978000000001</v>
      </c>
      <c r="Y8" s="125">
        <f t="shared" si="1"/>
        <v>4909.8868999999995</v>
      </c>
      <c r="Z8" s="180"/>
    </row>
    <row r="9" spans="1:26" ht="156.75">
      <c r="A9" s="305" t="s">
        <v>38</v>
      </c>
      <c r="B9" s="298" t="s">
        <v>39</v>
      </c>
      <c r="C9" s="294" t="s">
        <v>40</v>
      </c>
      <c r="D9" s="154" t="s">
        <v>220</v>
      </c>
      <c r="E9" s="130"/>
      <c r="F9" s="130"/>
      <c r="G9" s="181" t="s">
        <v>41</v>
      </c>
      <c r="H9" s="157" t="s">
        <v>42</v>
      </c>
      <c r="I9" s="182" t="s">
        <v>253</v>
      </c>
      <c r="J9" s="155"/>
      <c r="K9" s="183" t="s">
        <v>44</v>
      </c>
      <c r="L9" s="182" t="s">
        <v>45</v>
      </c>
      <c r="M9" s="182" t="s">
        <v>43</v>
      </c>
      <c r="N9" s="155"/>
      <c r="O9" s="155" t="s">
        <v>369</v>
      </c>
      <c r="P9" s="220" t="s">
        <v>373</v>
      </c>
      <c r="Q9" s="160" t="s">
        <v>389</v>
      </c>
      <c r="R9" s="130"/>
      <c r="S9" s="130"/>
      <c r="T9" s="125">
        <v>725.068</v>
      </c>
      <c r="U9" s="125">
        <v>710.3325</v>
      </c>
      <c r="V9" s="125">
        <v>753.126</v>
      </c>
      <c r="W9" s="125">
        <v>823.3</v>
      </c>
      <c r="X9" s="125">
        <v>872.7</v>
      </c>
      <c r="Y9" s="125">
        <v>872.7</v>
      </c>
      <c r="Z9" s="180"/>
    </row>
    <row r="10" spans="1:26" ht="156.75">
      <c r="A10" s="306"/>
      <c r="B10" s="299"/>
      <c r="C10" s="295"/>
      <c r="D10" s="154" t="s">
        <v>318</v>
      </c>
      <c r="E10" s="130"/>
      <c r="F10" s="130"/>
      <c r="G10" s="181" t="s">
        <v>41</v>
      </c>
      <c r="H10" s="157" t="s">
        <v>42</v>
      </c>
      <c r="I10" s="182" t="s">
        <v>253</v>
      </c>
      <c r="J10" s="155"/>
      <c r="K10" s="183" t="s">
        <v>44</v>
      </c>
      <c r="L10" s="182" t="s">
        <v>45</v>
      </c>
      <c r="M10" s="182" t="s">
        <v>43</v>
      </c>
      <c r="N10" s="155"/>
      <c r="O10" s="155" t="s">
        <v>369</v>
      </c>
      <c r="P10" s="220" t="s">
        <v>373</v>
      </c>
      <c r="Q10" s="160" t="s">
        <v>389</v>
      </c>
      <c r="R10" s="130"/>
      <c r="S10" s="130"/>
      <c r="T10" s="125"/>
      <c r="U10" s="125"/>
      <c r="V10" s="125">
        <v>20</v>
      </c>
      <c r="W10" s="125">
        <f>V10*1.05</f>
        <v>21</v>
      </c>
      <c r="X10" s="125">
        <f>W10*1.05</f>
        <v>22.05</v>
      </c>
      <c r="Y10" s="125">
        <f>X10*1.05</f>
        <v>23.152500000000003</v>
      </c>
      <c r="Z10" s="180"/>
    </row>
    <row r="11" spans="1:26" ht="156.75">
      <c r="A11" s="307"/>
      <c r="B11" s="300"/>
      <c r="C11" s="296"/>
      <c r="D11" s="154" t="s">
        <v>281</v>
      </c>
      <c r="E11" s="130"/>
      <c r="F11" s="130"/>
      <c r="G11" s="181" t="s">
        <v>41</v>
      </c>
      <c r="H11" s="157" t="s">
        <v>42</v>
      </c>
      <c r="I11" s="182" t="s">
        <v>253</v>
      </c>
      <c r="J11" s="155"/>
      <c r="K11" s="183" t="s">
        <v>44</v>
      </c>
      <c r="L11" s="182" t="s">
        <v>45</v>
      </c>
      <c r="M11" s="182" t="s">
        <v>43</v>
      </c>
      <c r="N11" s="155"/>
      <c r="O11" s="155" t="s">
        <v>369</v>
      </c>
      <c r="P11" s="220" t="s">
        <v>373</v>
      </c>
      <c r="Q11" s="160" t="s">
        <v>389</v>
      </c>
      <c r="R11" s="130"/>
      <c r="S11" s="130"/>
      <c r="T11" s="125">
        <v>20</v>
      </c>
      <c r="U11" s="125"/>
      <c r="V11" s="125"/>
      <c r="W11" s="125"/>
      <c r="X11" s="125"/>
      <c r="Y11" s="125"/>
      <c r="Z11" s="180"/>
    </row>
    <row r="12" spans="1:26" ht="28.5">
      <c r="A12" s="66" t="s">
        <v>46</v>
      </c>
      <c r="B12" s="108" t="s">
        <v>47</v>
      </c>
      <c r="C12" s="64" t="s">
        <v>48</v>
      </c>
      <c r="D12" s="154"/>
      <c r="E12" s="130"/>
      <c r="F12" s="130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30"/>
      <c r="S12" s="130"/>
      <c r="T12" s="125"/>
      <c r="U12" s="125"/>
      <c r="V12" s="180"/>
      <c r="W12" s="180"/>
      <c r="X12" s="125"/>
      <c r="Y12" s="125"/>
      <c r="Z12" s="180"/>
    </row>
    <row r="13" spans="1:26" ht="256.5">
      <c r="A13" s="66" t="s">
        <v>49</v>
      </c>
      <c r="B13" s="108" t="s">
        <v>393</v>
      </c>
      <c r="C13" s="64" t="s">
        <v>50</v>
      </c>
      <c r="D13" s="154"/>
      <c r="E13" s="130"/>
      <c r="F13" s="130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30"/>
      <c r="S13" s="130"/>
      <c r="T13" s="125"/>
      <c r="U13" s="125"/>
      <c r="V13" s="125"/>
      <c r="W13" s="125"/>
      <c r="X13" s="125"/>
      <c r="Y13" s="125"/>
      <c r="Z13" s="180"/>
    </row>
    <row r="14" spans="1:26" ht="213.75">
      <c r="A14" s="66" t="s">
        <v>51</v>
      </c>
      <c r="B14" s="108" t="s">
        <v>394</v>
      </c>
      <c r="C14" s="64" t="s">
        <v>52</v>
      </c>
      <c r="D14" s="154" t="s">
        <v>226</v>
      </c>
      <c r="E14" s="155"/>
      <c r="F14" s="155"/>
      <c r="G14" s="185" t="s">
        <v>41</v>
      </c>
      <c r="H14" s="162" t="s">
        <v>284</v>
      </c>
      <c r="I14" s="186" t="s">
        <v>253</v>
      </c>
      <c r="J14" s="155"/>
      <c r="K14" s="187" t="s">
        <v>44</v>
      </c>
      <c r="L14" s="186" t="s">
        <v>283</v>
      </c>
      <c r="M14" s="186" t="s">
        <v>43</v>
      </c>
      <c r="N14" s="155"/>
      <c r="O14" s="155" t="s">
        <v>369</v>
      </c>
      <c r="P14" s="155" t="s">
        <v>384</v>
      </c>
      <c r="Q14" s="160" t="s">
        <v>389</v>
      </c>
      <c r="R14" s="130"/>
      <c r="S14" s="130"/>
      <c r="T14" s="125">
        <v>51.12</v>
      </c>
      <c r="U14" s="125">
        <v>51.12</v>
      </c>
      <c r="V14" s="125"/>
      <c r="W14" s="125"/>
      <c r="X14" s="125"/>
      <c r="Y14" s="125"/>
      <c r="Z14" s="180"/>
    </row>
    <row r="15" spans="1:26" ht="142.5">
      <c r="A15" s="66" t="s">
        <v>53</v>
      </c>
      <c r="B15" s="108" t="s">
        <v>54</v>
      </c>
      <c r="C15" s="64" t="s">
        <v>55</v>
      </c>
      <c r="D15" s="154"/>
      <c r="E15" s="130"/>
      <c r="F15" s="130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30"/>
      <c r="S15" s="130"/>
      <c r="T15" s="125"/>
      <c r="U15" s="125"/>
      <c r="V15" s="125"/>
      <c r="W15" s="125"/>
      <c r="X15" s="125"/>
      <c r="Y15" s="125"/>
      <c r="Z15" s="180"/>
    </row>
    <row r="16" spans="1:26" ht="99.75">
      <c r="A16" s="66" t="s">
        <v>56</v>
      </c>
      <c r="B16" s="108" t="s">
        <v>57</v>
      </c>
      <c r="C16" s="64" t="s">
        <v>58</v>
      </c>
      <c r="D16" s="154"/>
      <c r="E16" s="130"/>
      <c r="F16" s="130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30"/>
      <c r="S16" s="130"/>
      <c r="T16" s="125"/>
      <c r="U16" s="125"/>
      <c r="V16" s="125"/>
      <c r="W16" s="125"/>
      <c r="X16" s="125"/>
      <c r="Y16" s="125"/>
      <c r="Z16" s="180"/>
    </row>
    <row r="17" spans="1:26" ht="128.25">
      <c r="A17" s="66" t="s">
        <v>59</v>
      </c>
      <c r="B17" s="108" t="s">
        <v>60</v>
      </c>
      <c r="C17" s="64" t="s">
        <v>61</v>
      </c>
      <c r="D17" s="154"/>
      <c r="E17" s="130"/>
      <c r="F17" s="130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30"/>
      <c r="S17" s="130"/>
      <c r="T17" s="125"/>
      <c r="U17" s="125"/>
      <c r="V17" s="125"/>
      <c r="W17" s="125"/>
      <c r="X17" s="125"/>
      <c r="Y17" s="125"/>
      <c r="Z17" s="180"/>
    </row>
    <row r="18" spans="1:26" ht="57">
      <c r="A18" s="66" t="s">
        <v>62</v>
      </c>
      <c r="B18" s="108" t="s">
        <v>63</v>
      </c>
      <c r="C18" s="64" t="s">
        <v>64</v>
      </c>
      <c r="D18" s="154"/>
      <c r="E18" s="130"/>
      <c r="F18" s="130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30"/>
      <c r="S18" s="130"/>
      <c r="T18" s="125"/>
      <c r="U18" s="125"/>
      <c r="V18" s="125"/>
      <c r="W18" s="125"/>
      <c r="X18" s="125"/>
      <c r="Y18" s="125"/>
      <c r="Z18" s="180"/>
    </row>
    <row r="19" spans="1:26" ht="42.75">
      <c r="A19" s="66" t="s">
        <v>65</v>
      </c>
      <c r="B19" s="108" t="s">
        <v>66</v>
      </c>
      <c r="C19" s="64" t="s">
        <v>67</v>
      </c>
      <c r="D19" s="154"/>
      <c r="E19" s="130"/>
      <c r="F19" s="130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30"/>
      <c r="S19" s="130"/>
      <c r="T19" s="125"/>
      <c r="U19" s="125"/>
      <c r="V19" s="125"/>
      <c r="W19" s="125"/>
      <c r="X19" s="125"/>
      <c r="Y19" s="125"/>
      <c r="Z19" s="180"/>
    </row>
    <row r="20" spans="1:26" ht="57">
      <c r="A20" s="66" t="s">
        <v>68</v>
      </c>
      <c r="B20" s="108" t="s">
        <v>69</v>
      </c>
      <c r="C20" s="64" t="s">
        <v>70</v>
      </c>
      <c r="D20" s="154"/>
      <c r="E20" s="130"/>
      <c r="F20" s="130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30"/>
      <c r="S20" s="130"/>
      <c r="T20" s="125"/>
      <c r="U20" s="125"/>
      <c r="V20" s="125"/>
      <c r="W20" s="125"/>
      <c r="X20" s="125"/>
      <c r="Y20" s="125"/>
      <c r="Z20" s="180"/>
    </row>
    <row r="21" spans="1:26" ht="156.75">
      <c r="A21" s="305" t="s">
        <v>71</v>
      </c>
      <c r="B21" s="292" t="s">
        <v>72</v>
      </c>
      <c r="C21" s="294" t="s">
        <v>73</v>
      </c>
      <c r="D21" s="154" t="s">
        <v>74</v>
      </c>
      <c r="E21" s="155"/>
      <c r="F21" s="155"/>
      <c r="G21" s="185" t="s">
        <v>41</v>
      </c>
      <c r="H21" s="162" t="s">
        <v>75</v>
      </c>
      <c r="I21" s="186" t="s">
        <v>76</v>
      </c>
      <c r="J21" s="155"/>
      <c r="K21" s="187" t="s">
        <v>44</v>
      </c>
      <c r="L21" s="186" t="s">
        <v>77</v>
      </c>
      <c r="M21" s="186" t="s">
        <v>43</v>
      </c>
      <c r="N21" s="155"/>
      <c r="O21" s="155" t="s">
        <v>369</v>
      </c>
      <c r="P21" s="162" t="s">
        <v>371</v>
      </c>
      <c r="Q21" s="160" t="s">
        <v>255</v>
      </c>
      <c r="R21" s="130"/>
      <c r="S21" s="130"/>
      <c r="T21" s="125">
        <v>90</v>
      </c>
      <c r="U21" s="125">
        <v>62.835</v>
      </c>
      <c r="V21" s="125">
        <v>273.5</v>
      </c>
      <c r="W21" s="125">
        <f aca="true" t="shared" si="2" ref="W21:Y22">V21*1.05</f>
        <v>287.175</v>
      </c>
      <c r="X21" s="125">
        <f t="shared" si="2"/>
        <v>301.53375</v>
      </c>
      <c r="Y21" s="125">
        <f t="shared" si="2"/>
        <v>316.6104375</v>
      </c>
      <c r="Z21" s="180"/>
    </row>
    <row r="22" spans="1:26" ht="156.75">
      <c r="A22" s="307"/>
      <c r="B22" s="293"/>
      <c r="C22" s="296"/>
      <c r="D22" s="154" t="s">
        <v>278</v>
      </c>
      <c r="E22" s="155"/>
      <c r="F22" s="155"/>
      <c r="G22" s="185" t="s">
        <v>41</v>
      </c>
      <c r="H22" s="162" t="s">
        <v>75</v>
      </c>
      <c r="I22" s="186" t="s">
        <v>76</v>
      </c>
      <c r="J22" s="155"/>
      <c r="K22" s="187" t="s">
        <v>44</v>
      </c>
      <c r="L22" s="186" t="s">
        <v>279</v>
      </c>
      <c r="M22" s="186" t="s">
        <v>43</v>
      </c>
      <c r="N22" s="155"/>
      <c r="O22" s="155" t="s">
        <v>369</v>
      </c>
      <c r="P22" s="162" t="s">
        <v>370</v>
      </c>
      <c r="Q22" s="160" t="s">
        <v>389</v>
      </c>
      <c r="R22" s="130"/>
      <c r="S22" s="130"/>
      <c r="T22" s="125">
        <v>187.4</v>
      </c>
      <c r="U22" s="125">
        <v>187.303</v>
      </c>
      <c r="V22" s="125">
        <v>83.28</v>
      </c>
      <c r="W22" s="125">
        <f t="shared" si="2"/>
        <v>87.444</v>
      </c>
      <c r="X22" s="125">
        <f t="shared" si="2"/>
        <v>91.81620000000001</v>
      </c>
      <c r="Y22" s="125">
        <f t="shared" si="2"/>
        <v>96.40701000000001</v>
      </c>
      <c r="Z22" s="180"/>
    </row>
    <row r="23" spans="1:26" ht="156.75">
      <c r="A23" s="305" t="s">
        <v>78</v>
      </c>
      <c r="B23" s="292" t="s">
        <v>407</v>
      </c>
      <c r="C23" s="294" t="s">
        <v>79</v>
      </c>
      <c r="D23" s="154" t="s">
        <v>314</v>
      </c>
      <c r="E23" s="130"/>
      <c r="F23" s="130"/>
      <c r="G23" s="185" t="s">
        <v>41</v>
      </c>
      <c r="H23" s="162" t="s">
        <v>80</v>
      </c>
      <c r="I23" s="186" t="s">
        <v>76</v>
      </c>
      <c r="J23" s="155"/>
      <c r="K23" s="187" t="s">
        <v>44</v>
      </c>
      <c r="L23" s="186" t="s">
        <v>81</v>
      </c>
      <c r="M23" s="186" t="s">
        <v>43</v>
      </c>
      <c r="N23" s="155"/>
      <c r="O23" s="308" t="s">
        <v>369</v>
      </c>
      <c r="P23" s="162" t="s">
        <v>372</v>
      </c>
      <c r="Q23" s="163" t="s">
        <v>255</v>
      </c>
      <c r="R23" s="189"/>
      <c r="S23" s="130"/>
      <c r="T23" s="128">
        <v>4368</v>
      </c>
      <c r="U23" s="126">
        <v>4366.653</v>
      </c>
      <c r="V23" s="128"/>
      <c r="W23" s="125"/>
      <c r="X23" s="125"/>
      <c r="Y23" s="125"/>
      <c r="Z23" s="180"/>
    </row>
    <row r="24" spans="1:26" ht="42.75">
      <c r="A24" s="307"/>
      <c r="B24" s="293"/>
      <c r="C24" s="296"/>
      <c r="D24" s="154" t="s">
        <v>150</v>
      </c>
      <c r="E24" s="130"/>
      <c r="F24" s="130"/>
      <c r="G24" s="185"/>
      <c r="H24" s="162"/>
      <c r="I24" s="186"/>
      <c r="J24" s="155"/>
      <c r="K24" s="187"/>
      <c r="L24" s="186"/>
      <c r="M24" s="186"/>
      <c r="N24" s="155"/>
      <c r="O24" s="309"/>
      <c r="P24" s="162" t="s">
        <v>372</v>
      </c>
      <c r="Q24" s="160" t="s">
        <v>389</v>
      </c>
      <c r="R24" s="189"/>
      <c r="S24" s="130"/>
      <c r="T24" s="128">
        <v>498.6</v>
      </c>
      <c r="U24" s="126">
        <v>498.6</v>
      </c>
      <c r="V24" s="128">
        <v>499.8</v>
      </c>
      <c r="W24" s="125">
        <f>V24*1.05</f>
        <v>524.7900000000001</v>
      </c>
      <c r="X24" s="125">
        <f>W24*1.05</f>
        <v>551.0295000000001</v>
      </c>
      <c r="Y24" s="125">
        <f>X24*1.05</f>
        <v>578.5809750000001</v>
      </c>
      <c r="Z24" s="180"/>
    </row>
    <row r="25" spans="1:26" ht="156.75">
      <c r="A25" s="66" t="s">
        <v>82</v>
      </c>
      <c r="B25" s="108" t="s">
        <v>395</v>
      </c>
      <c r="C25" s="64" t="s">
        <v>83</v>
      </c>
      <c r="D25" s="154" t="s">
        <v>84</v>
      </c>
      <c r="E25" s="130"/>
      <c r="F25" s="130"/>
      <c r="G25" s="185" t="s">
        <v>41</v>
      </c>
      <c r="H25" s="162" t="s">
        <v>85</v>
      </c>
      <c r="I25" s="186" t="s">
        <v>76</v>
      </c>
      <c r="J25" s="155"/>
      <c r="K25" s="187" t="s">
        <v>44</v>
      </c>
      <c r="L25" s="186" t="s">
        <v>86</v>
      </c>
      <c r="M25" s="186" t="s">
        <v>43</v>
      </c>
      <c r="N25" s="155"/>
      <c r="O25" s="155" t="s">
        <v>369</v>
      </c>
      <c r="P25" s="162" t="s">
        <v>374</v>
      </c>
      <c r="Q25" s="160" t="s">
        <v>389</v>
      </c>
      <c r="R25" s="130"/>
      <c r="S25" s="130"/>
      <c r="T25" s="125"/>
      <c r="U25" s="125"/>
      <c r="V25" s="125"/>
      <c r="W25" s="125"/>
      <c r="X25" s="125"/>
      <c r="Y25" s="125"/>
      <c r="Z25" s="180"/>
    </row>
    <row r="26" spans="1:26" ht="71.25">
      <c r="A26" s="66" t="s">
        <v>87</v>
      </c>
      <c r="B26" s="108" t="s">
        <v>88</v>
      </c>
      <c r="C26" s="64" t="s">
        <v>89</v>
      </c>
      <c r="D26" s="154"/>
      <c r="E26" s="130"/>
      <c r="F26" s="130"/>
      <c r="G26" s="155"/>
      <c r="H26" s="155"/>
      <c r="I26" s="155"/>
      <c r="J26" s="155"/>
      <c r="K26" s="155"/>
      <c r="L26" s="155"/>
      <c r="M26" s="155"/>
      <c r="N26" s="155"/>
      <c r="O26" s="155"/>
      <c r="P26" s="162"/>
      <c r="Q26" s="155"/>
      <c r="R26" s="130"/>
      <c r="S26" s="130"/>
      <c r="T26" s="125"/>
      <c r="U26" s="125"/>
      <c r="V26" s="125"/>
      <c r="W26" s="125"/>
      <c r="X26" s="125"/>
      <c r="Y26" s="125"/>
      <c r="Z26" s="180"/>
    </row>
    <row r="27" spans="1:26" ht="99.75">
      <c r="A27" s="66" t="s">
        <v>90</v>
      </c>
      <c r="B27" s="108" t="s">
        <v>91</v>
      </c>
      <c r="C27" s="64" t="s">
        <v>92</v>
      </c>
      <c r="D27" s="154"/>
      <c r="E27" s="130"/>
      <c r="F27" s="130"/>
      <c r="G27" s="155"/>
      <c r="H27" s="155"/>
      <c r="I27" s="155"/>
      <c r="J27" s="155"/>
      <c r="K27" s="155"/>
      <c r="L27" s="155"/>
      <c r="M27" s="155"/>
      <c r="N27" s="155"/>
      <c r="O27" s="155"/>
      <c r="P27" s="162"/>
      <c r="Q27" s="155"/>
      <c r="R27" s="130"/>
      <c r="S27" s="130"/>
      <c r="T27" s="125"/>
      <c r="U27" s="125"/>
      <c r="V27" s="125"/>
      <c r="W27" s="125"/>
      <c r="X27" s="125"/>
      <c r="Y27" s="125"/>
      <c r="Z27" s="180"/>
    </row>
    <row r="28" spans="1:26" ht="57">
      <c r="A28" s="66" t="s">
        <v>93</v>
      </c>
      <c r="B28" s="108" t="s">
        <v>94</v>
      </c>
      <c r="C28" s="64" t="s">
        <v>95</v>
      </c>
      <c r="D28" s="154"/>
      <c r="E28" s="130"/>
      <c r="F28" s="130"/>
      <c r="G28" s="155"/>
      <c r="H28" s="155"/>
      <c r="I28" s="155"/>
      <c r="J28" s="155"/>
      <c r="K28" s="155"/>
      <c r="L28" s="155"/>
      <c r="M28" s="155"/>
      <c r="N28" s="155"/>
      <c r="O28" s="155"/>
      <c r="P28" s="162" t="s">
        <v>375</v>
      </c>
      <c r="Q28" s="160" t="s">
        <v>389</v>
      </c>
      <c r="R28" s="130"/>
      <c r="S28" s="130"/>
      <c r="T28" s="125"/>
      <c r="U28" s="125"/>
      <c r="V28" s="125"/>
      <c r="W28" s="125"/>
      <c r="X28" s="125"/>
      <c r="Y28" s="125"/>
      <c r="Z28" s="180"/>
    </row>
    <row r="29" spans="1:26" ht="199.5">
      <c r="A29" s="66" t="s">
        <v>96</v>
      </c>
      <c r="B29" s="108" t="s">
        <v>97</v>
      </c>
      <c r="C29" s="64" t="s">
        <v>98</v>
      </c>
      <c r="D29" s="154" t="s">
        <v>304</v>
      </c>
      <c r="E29" s="130"/>
      <c r="F29" s="130"/>
      <c r="G29" s="185" t="s">
        <v>100</v>
      </c>
      <c r="H29" s="162" t="s">
        <v>101</v>
      </c>
      <c r="I29" s="186" t="s">
        <v>76</v>
      </c>
      <c r="J29" s="155"/>
      <c r="K29" s="187" t="s">
        <v>102</v>
      </c>
      <c r="L29" s="186" t="s">
        <v>103</v>
      </c>
      <c r="M29" s="186" t="s">
        <v>104</v>
      </c>
      <c r="N29" s="155"/>
      <c r="O29" s="155" t="s">
        <v>369</v>
      </c>
      <c r="P29" s="162" t="s">
        <v>376</v>
      </c>
      <c r="Q29" s="160" t="s">
        <v>389</v>
      </c>
      <c r="R29" s="130"/>
      <c r="S29" s="130"/>
      <c r="T29" s="125">
        <v>5.2</v>
      </c>
      <c r="U29" s="125">
        <v>0</v>
      </c>
      <c r="V29" s="125">
        <v>21.9</v>
      </c>
      <c r="W29" s="125">
        <v>26.5</v>
      </c>
      <c r="X29" s="125">
        <v>28.1</v>
      </c>
      <c r="Y29" s="125">
        <v>28.1</v>
      </c>
      <c r="Z29" s="180"/>
    </row>
    <row r="30" spans="1:26" ht="71.25">
      <c r="A30" s="66" t="s">
        <v>105</v>
      </c>
      <c r="B30" s="108" t="s">
        <v>106</v>
      </c>
      <c r="C30" s="64" t="s">
        <v>107</v>
      </c>
      <c r="D30" s="154"/>
      <c r="E30" s="130"/>
      <c r="F30" s="130"/>
      <c r="G30" s="185"/>
      <c r="H30" s="162"/>
      <c r="I30" s="186"/>
      <c r="J30" s="155"/>
      <c r="K30" s="187"/>
      <c r="L30" s="186"/>
      <c r="M30" s="186"/>
      <c r="N30" s="155"/>
      <c r="O30" s="155"/>
      <c r="P30" s="155"/>
      <c r="Q30" s="155"/>
      <c r="R30" s="130"/>
      <c r="S30" s="130"/>
      <c r="T30" s="125"/>
      <c r="U30" s="125"/>
      <c r="V30" s="125"/>
      <c r="W30" s="125"/>
      <c r="X30" s="125"/>
      <c r="Y30" s="125"/>
      <c r="Z30" s="180"/>
    </row>
    <row r="31" spans="1:26" ht="185.25">
      <c r="A31" s="66" t="s">
        <v>108</v>
      </c>
      <c r="B31" s="108" t="s">
        <v>109</v>
      </c>
      <c r="C31" s="64" t="s">
        <v>110</v>
      </c>
      <c r="D31" s="154" t="s">
        <v>111</v>
      </c>
      <c r="E31" s="130"/>
      <c r="F31" s="130"/>
      <c r="G31" s="185" t="s">
        <v>41</v>
      </c>
      <c r="H31" s="162" t="s">
        <v>112</v>
      </c>
      <c r="I31" s="186" t="s">
        <v>76</v>
      </c>
      <c r="J31" s="155"/>
      <c r="K31" s="187" t="s">
        <v>113</v>
      </c>
      <c r="L31" s="186" t="s">
        <v>114</v>
      </c>
      <c r="M31" s="186" t="s">
        <v>115</v>
      </c>
      <c r="N31" s="155"/>
      <c r="O31" s="155" t="s">
        <v>369</v>
      </c>
      <c r="P31" s="162" t="s">
        <v>377</v>
      </c>
      <c r="Q31" s="160" t="s">
        <v>389</v>
      </c>
      <c r="R31" s="130"/>
      <c r="S31" s="130"/>
      <c r="T31" s="128">
        <v>144.164</v>
      </c>
      <c r="U31" s="125">
        <v>130.36474</v>
      </c>
      <c r="V31" s="125">
        <v>126.1</v>
      </c>
      <c r="W31" s="125">
        <f aca="true" t="shared" si="3" ref="W31:Y33">V31*1.05</f>
        <v>132.405</v>
      </c>
      <c r="X31" s="125">
        <f t="shared" si="3"/>
        <v>139.02525</v>
      </c>
      <c r="Y31" s="125">
        <f t="shared" si="3"/>
        <v>145.9765125</v>
      </c>
      <c r="Z31" s="180"/>
    </row>
    <row r="32" spans="1:26" ht="156.75">
      <c r="A32" s="66" t="s">
        <v>116</v>
      </c>
      <c r="B32" s="108" t="s">
        <v>117</v>
      </c>
      <c r="C32" s="64" t="s">
        <v>118</v>
      </c>
      <c r="D32" s="154" t="s">
        <v>111</v>
      </c>
      <c r="E32" s="130"/>
      <c r="F32" s="130"/>
      <c r="G32" s="185" t="s">
        <v>41</v>
      </c>
      <c r="H32" s="162" t="s">
        <v>119</v>
      </c>
      <c r="I32" s="186" t="s">
        <v>76</v>
      </c>
      <c r="J32" s="155"/>
      <c r="K32" s="187" t="s">
        <v>44</v>
      </c>
      <c r="L32" s="186" t="s">
        <v>120</v>
      </c>
      <c r="M32" s="186" t="s">
        <v>43</v>
      </c>
      <c r="N32" s="155"/>
      <c r="O32" s="155" t="s">
        <v>369</v>
      </c>
      <c r="P32" s="162" t="s">
        <v>378</v>
      </c>
      <c r="Q32" s="160" t="s">
        <v>389</v>
      </c>
      <c r="R32" s="130"/>
      <c r="S32" s="130"/>
      <c r="T32" s="125">
        <v>554.228</v>
      </c>
      <c r="U32" s="125">
        <v>490.75632</v>
      </c>
      <c r="V32" s="125">
        <v>1487.58</v>
      </c>
      <c r="W32" s="125">
        <f t="shared" si="3"/>
        <v>1561.959</v>
      </c>
      <c r="X32" s="125">
        <f t="shared" si="3"/>
        <v>1640.0569500000001</v>
      </c>
      <c r="Y32" s="125">
        <f t="shared" si="3"/>
        <v>1722.0597975000003</v>
      </c>
      <c r="Z32" s="180"/>
    </row>
    <row r="33" spans="1:26" ht="171">
      <c r="A33" s="66" t="s">
        <v>121</v>
      </c>
      <c r="B33" s="108" t="s">
        <v>396</v>
      </c>
      <c r="C33" s="64" t="s">
        <v>122</v>
      </c>
      <c r="D33" s="154" t="s">
        <v>111</v>
      </c>
      <c r="E33" s="130"/>
      <c r="F33" s="130"/>
      <c r="G33" s="185" t="s">
        <v>41</v>
      </c>
      <c r="H33" s="162" t="s">
        <v>123</v>
      </c>
      <c r="I33" s="186" t="s">
        <v>76</v>
      </c>
      <c r="J33" s="155"/>
      <c r="K33" s="187" t="s">
        <v>44</v>
      </c>
      <c r="L33" s="186" t="s">
        <v>124</v>
      </c>
      <c r="M33" s="186" t="s">
        <v>43</v>
      </c>
      <c r="N33" s="155"/>
      <c r="O33" s="155" t="s">
        <v>369</v>
      </c>
      <c r="P33" s="162" t="s">
        <v>379</v>
      </c>
      <c r="Q33" s="160" t="s">
        <v>389</v>
      </c>
      <c r="R33" s="130"/>
      <c r="S33" s="130"/>
      <c r="T33" s="125">
        <v>278.128</v>
      </c>
      <c r="U33" s="125">
        <v>265.45072</v>
      </c>
      <c r="V33" s="125">
        <v>303.44</v>
      </c>
      <c r="W33" s="125">
        <f t="shared" si="3"/>
        <v>318.612</v>
      </c>
      <c r="X33" s="125">
        <f t="shared" si="3"/>
        <v>334.54260000000005</v>
      </c>
      <c r="Y33" s="125">
        <f t="shared" si="3"/>
        <v>351.2697300000001</v>
      </c>
      <c r="Z33" s="180"/>
    </row>
    <row r="34" spans="1:26" ht="114">
      <c r="A34" s="66" t="s">
        <v>125</v>
      </c>
      <c r="B34" s="108" t="s">
        <v>126</v>
      </c>
      <c r="C34" s="64" t="s">
        <v>127</v>
      </c>
      <c r="D34" s="154" t="s">
        <v>111</v>
      </c>
      <c r="E34" s="130"/>
      <c r="F34" s="130"/>
      <c r="G34" s="155"/>
      <c r="H34" s="155"/>
      <c r="I34" s="155"/>
      <c r="J34" s="155"/>
      <c r="K34" s="155"/>
      <c r="L34" s="155"/>
      <c r="M34" s="155"/>
      <c r="N34" s="155"/>
      <c r="O34" s="155" t="s">
        <v>369</v>
      </c>
      <c r="P34" s="155"/>
      <c r="Q34" s="160"/>
      <c r="R34" s="130"/>
      <c r="S34" s="130"/>
      <c r="T34" s="125"/>
      <c r="U34" s="125"/>
      <c r="V34" s="125"/>
      <c r="W34" s="125"/>
      <c r="X34" s="125"/>
      <c r="Y34" s="125"/>
      <c r="Z34" s="180"/>
    </row>
    <row r="35" spans="1:26" ht="114">
      <c r="A35" s="137" t="s">
        <v>128</v>
      </c>
      <c r="B35" s="109" t="s">
        <v>129</v>
      </c>
      <c r="C35" s="63" t="s">
        <v>130</v>
      </c>
      <c r="D35" s="154" t="s">
        <v>320</v>
      </c>
      <c r="E35" s="130"/>
      <c r="F35" s="130"/>
      <c r="G35" s="266" t="s">
        <v>41</v>
      </c>
      <c r="H35" s="247" t="s">
        <v>131</v>
      </c>
      <c r="I35" s="253" t="s">
        <v>76</v>
      </c>
      <c r="J35" s="155"/>
      <c r="K35" s="187" t="s">
        <v>44</v>
      </c>
      <c r="L35" s="186" t="s">
        <v>124</v>
      </c>
      <c r="M35" s="186" t="s">
        <v>43</v>
      </c>
      <c r="N35" s="155"/>
      <c r="O35" s="155" t="s">
        <v>369</v>
      </c>
      <c r="P35" s="162" t="s">
        <v>380</v>
      </c>
      <c r="Q35" s="160" t="s">
        <v>389</v>
      </c>
      <c r="R35" s="130"/>
      <c r="S35" s="130"/>
      <c r="T35" s="125">
        <v>14</v>
      </c>
      <c r="U35" s="125">
        <v>4.6</v>
      </c>
      <c r="V35" s="125">
        <v>32</v>
      </c>
      <c r="W35" s="125">
        <f>V35*1.05</f>
        <v>33.6</v>
      </c>
      <c r="X35" s="125">
        <f>W35*1.05</f>
        <v>35.28</v>
      </c>
      <c r="Y35" s="125">
        <f>X35*1.05</f>
        <v>37.044000000000004</v>
      </c>
      <c r="Z35" s="180"/>
    </row>
    <row r="36" spans="1:26" ht="85.5">
      <c r="A36" s="66" t="s">
        <v>132</v>
      </c>
      <c r="B36" s="108" t="s">
        <v>133</v>
      </c>
      <c r="C36" s="64" t="s">
        <v>134</v>
      </c>
      <c r="D36" s="154"/>
      <c r="E36" s="130"/>
      <c r="F36" s="130"/>
      <c r="G36" s="266"/>
      <c r="H36" s="247"/>
      <c r="I36" s="253"/>
      <c r="J36" s="155"/>
      <c r="K36" s="187" t="s">
        <v>135</v>
      </c>
      <c r="L36" s="186" t="s">
        <v>136</v>
      </c>
      <c r="M36" s="186" t="s">
        <v>137</v>
      </c>
      <c r="N36" s="155"/>
      <c r="O36" s="155"/>
      <c r="P36" s="155"/>
      <c r="Q36" s="155"/>
      <c r="R36" s="130"/>
      <c r="S36" s="130"/>
      <c r="T36" s="125"/>
      <c r="U36" s="125"/>
      <c r="V36" s="125"/>
      <c r="W36" s="125"/>
      <c r="X36" s="125"/>
      <c r="Y36" s="125"/>
      <c r="Z36" s="180"/>
    </row>
    <row r="37" spans="1:26" ht="85.5">
      <c r="A37" s="66" t="s">
        <v>138</v>
      </c>
      <c r="B37" s="108" t="s">
        <v>139</v>
      </c>
      <c r="C37" s="64" t="s">
        <v>140</v>
      </c>
      <c r="D37" s="154"/>
      <c r="E37" s="130"/>
      <c r="F37" s="130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30"/>
      <c r="S37" s="130"/>
      <c r="T37" s="125"/>
      <c r="U37" s="125"/>
      <c r="V37" s="125"/>
      <c r="W37" s="125"/>
      <c r="X37" s="125"/>
      <c r="Y37" s="125"/>
      <c r="Z37" s="180"/>
    </row>
    <row r="38" spans="1:26" ht="28.5">
      <c r="A38" s="66" t="s">
        <v>141</v>
      </c>
      <c r="B38" s="108" t="s">
        <v>142</v>
      </c>
      <c r="C38" s="64" t="s">
        <v>143</v>
      </c>
      <c r="D38" s="154"/>
      <c r="E38" s="130"/>
      <c r="F38" s="130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30"/>
      <c r="S38" s="130"/>
      <c r="T38" s="125"/>
      <c r="U38" s="125"/>
      <c r="V38" s="125"/>
      <c r="W38" s="125"/>
      <c r="X38" s="125"/>
      <c r="Y38" s="125"/>
      <c r="Z38" s="180"/>
    </row>
    <row r="39" spans="1:26" ht="28.5">
      <c r="A39" s="66" t="s">
        <v>144</v>
      </c>
      <c r="B39" s="108" t="s">
        <v>145</v>
      </c>
      <c r="C39" s="64" t="s">
        <v>146</v>
      </c>
      <c r="D39" s="154"/>
      <c r="E39" s="130"/>
      <c r="F39" s="130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30"/>
      <c r="S39" s="130"/>
      <c r="T39" s="125"/>
      <c r="U39" s="125"/>
      <c r="V39" s="125"/>
      <c r="W39" s="125"/>
      <c r="X39" s="125"/>
      <c r="Y39" s="125"/>
      <c r="Z39" s="180"/>
    </row>
    <row r="40" spans="1:26" ht="156.75">
      <c r="A40" s="66" t="s">
        <v>147</v>
      </c>
      <c r="B40" s="108" t="s">
        <v>148</v>
      </c>
      <c r="C40" s="64" t="s">
        <v>149</v>
      </c>
      <c r="D40" s="154" t="s">
        <v>150</v>
      </c>
      <c r="E40" s="130"/>
      <c r="F40" s="130"/>
      <c r="G40" s="185" t="s">
        <v>41</v>
      </c>
      <c r="H40" s="162" t="s">
        <v>151</v>
      </c>
      <c r="I40" s="186" t="s">
        <v>76</v>
      </c>
      <c r="J40" s="155"/>
      <c r="K40" s="187" t="s">
        <v>44</v>
      </c>
      <c r="L40" s="186" t="s">
        <v>152</v>
      </c>
      <c r="M40" s="186" t="s">
        <v>43</v>
      </c>
      <c r="N40" s="155"/>
      <c r="O40" s="155" t="s">
        <v>369</v>
      </c>
      <c r="P40" s="162" t="s">
        <v>381</v>
      </c>
      <c r="Q40" s="160" t="s">
        <v>389</v>
      </c>
      <c r="R40" s="130"/>
      <c r="S40" s="130"/>
      <c r="T40" s="125">
        <v>559.35</v>
      </c>
      <c r="U40" s="125">
        <v>529.53162</v>
      </c>
      <c r="V40" s="125">
        <v>291.5</v>
      </c>
      <c r="W40" s="125">
        <f aca="true" t="shared" si="4" ref="W40:X42">V40*1.05</f>
        <v>306.075</v>
      </c>
      <c r="X40" s="125">
        <f t="shared" si="4"/>
        <v>321.37875</v>
      </c>
      <c r="Y40" s="125">
        <f>X40*1.05</f>
        <v>337.44768750000003</v>
      </c>
      <c r="Z40" s="180"/>
    </row>
    <row r="41" spans="1:26" ht="356.25">
      <c r="A41" s="66" t="s">
        <v>153</v>
      </c>
      <c r="B41" s="108" t="s">
        <v>397</v>
      </c>
      <c r="C41" s="64" t="s">
        <v>154</v>
      </c>
      <c r="D41" s="154" t="s">
        <v>228</v>
      </c>
      <c r="E41" s="130"/>
      <c r="F41" s="130"/>
      <c r="G41" s="185" t="s">
        <v>41</v>
      </c>
      <c r="H41" s="162" t="s">
        <v>151</v>
      </c>
      <c r="I41" s="186" t="s">
        <v>76</v>
      </c>
      <c r="J41" s="155"/>
      <c r="K41" s="187" t="s">
        <v>44</v>
      </c>
      <c r="L41" s="186" t="s">
        <v>152</v>
      </c>
      <c r="M41" s="186" t="s">
        <v>43</v>
      </c>
      <c r="N41" s="155"/>
      <c r="O41" s="155" t="s">
        <v>369</v>
      </c>
      <c r="P41" s="162" t="s">
        <v>382</v>
      </c>
      <c r="Q41" s="160" t="s">
        <v>389</v>
      </c>
      <c r="R41" s="130"/>
      <c r="S41" s="130"/>
      <c r="T41" s="128">
        <v>17</v>
      </c>
      <c r="U41" s="125">
        <v>16</v>
      </c>
      <c r="V41" s="128">
        <v>91</v>
      </c>
      <c r="W41" s="125">
        <f t="shared" si="4"/>
        <v>95.55</v>
      </c>
      <c r="X41" s="125">
        <f t="shared" si="4"/>
        <v>100.3275</v>
      </c>
      <c r="Y41" s="125">
        <f>X41*1.05</f>
        <v>105.34387500000001</v>
      </c>
      <c r="Z41" s="180"/>
    </row>
    <row r="42" spans="1:26" ht="156.75">
      <c r="A42" s="66" t="s">
        <v>155</v>
      </c>
      <c r="B42" s="108" t="s">
        <v>156</v>
      </c>
      <c r="C42" s="64" t="s">
        <v>157</v>
      </c>
      <c r="D42" s="154" t="s">
        <v>150</v>
      </c>
      <c r="E42" s="130"/>
      <c r="F42" s="130"/>
      <c r="G42" s="185" t="s">
        <v>41</v>
      </c>
      <c r="H42" s="162" t="s">
        <v>151</v>
      </c>
      <c r="I42" s="186" t="s">
        <v>76</v>
      </c>
      <c r="J42" s="155"/>
      <c r="K42" s="187" t="s">
        <v>44</v>
      </c>
      <c r="L42" s="186" t="s">
        <v>152</v>
      </c>
      <c r="M42" s="186" t="s">
        <v>43</v>
      </c>
      <c r="N42" s="155"/>
      <c r="O42" s="155" t="s">
        <v>369</v>
      </c>
      <c r="P42" s="162" t="s">
        <v>383</v>
      </c>
      <c r="Q42" s="160" t="s">
        <v>389</v>
      </c>
      <c r="R42" s="130"/>
      <c r="S42" s="130"/>
      <c r="T42" s="125">
        <v>265.5</v>
      </c>
      <c r="U42" s="125">
        <v>216.66178</v>
      </c>
      <c r="V42" s="125">
        <v>255</v>
      </c>
      <c r="W42" s="125">
        <f t="shared" si="4"/>
        <v>267.75</v>
      </c>
      <c r="X42" s="125">
        <f t="shared" si="4"/>
        <v>281.1375</v>
      </c>
      <c r="Y42" s="125">
        <f>X42*1.05</f>
        <v>295.194375</v>
      </c>
      <c r="Z42" s="180"/>
    </row>
    <row r="43" spans="1:26" ht="28.5">
      <c r="A43" s="66" t="s">
        <v>158</v>
      </c>
      <c r="B43" s="108" t="s">
        <v>159</v>
      </c>
      <c r="C43" s="64" t="s">
        <v>160</v>
      </c>
      <c r="D43" s="154"/>
      <c r="E43" s="130"/>
      <c r="F43" s="130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30"/>
      <c r="S43" s="130"/>
      <c r="T43" s="125"/>
      <c r="U43" s="125"/>
      <c r="V43" s="125"/>
      <c r="W43" s="125"/>
      <c r="X43" s="125"/>
      <c r="Y43" s="125"/>
      <c r="Z43" s="180"/>
    </row>
    <row r="44" spans="1:26" ht="99.75">
      <c r="A44" s="66" t="s">
        <v>161</v>
      </c>
      <c r="B44" s="108" t="s">
        <v>162</v>
      </c>
      <c r="C44" s="64" t="s">
        <v>163</v>
      </c>
      <c r="D44" s="154"/>
      <c r="E44" s="130"/>
      <c r="F44" s="130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30"/>
      <c r="S44" s="130"/>
      <c r="T44" s="125"/>
      <c r="U44" s="125"/>
      <c r="V44" s="125"/>
      <c r="W44" s="125"/>
      <c r="X44" s="125"/>
      <c r="Y44" s="125"/>
      <c r="Z44" s="180"/>
    </row>
    <row r="45" spans="1:26" ht="85.5">
      <c r="A45" s="66" t="s">
        <v>164</v>
      </c>
      <c r="B45" s="108" t="s">
        <v>165</v>
      </c>
      <c r="C45" s="64" t="s">
        <v>166</v>
      </c>
      <c r="D45" s="154"/>
      <c r="E45" s="130"/>
      <c r="F45" s="130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30"/>
      <c r="S45" s="130"/>
      <c r="T45" s="125"/>
      <c r="U45" s="125"/>
      <c r="V45" s="125"/>
      <c r="W45" s="125"/>
      <c r="X45" s="125"/>
      <c r="Y45" s="125"/>
      <c r="Z45" s="180"/>
    </row>
    <row r="46" spans="1:26" ht="85.5">
      <c r="A46" s="66" t="s">
        <v>167</v>
      </c>
      <c r="B46" s="108" t="s">
        <v>168</v>
      </c>
      <c r="C46" s="64" t="s">
        <v>169</v>
      </c>
      <c r="D46" s="154"/>
      <c r="E46" s="130"/>
      <c r="F46" s="130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30"/>
      <c r="S46" s="130"/>
      <c r="T46" s="125"/>
      <c r="U46" s="125"/>
      <c r="V46" s="125"/>
      <c r="W46" s="125"/>
      <c r="X46" s="125"/>
      <c r="Y46" s="125"/>
      <c r="Z46" s="180"/>
    </row>
    <row r="47" spans="1:26" ht="57">
      <c r="A47" s="66" t="s">
        <v>170</v>
      </c>
      <c r="B47" s="108" t="s">
        <v>171</v>
      </c>
      <c r="C47" s="64" t="s">
        <v>172</v>
      </c>
      <c r="D47" s="154"/>
      <c r="E47" s="130"/>
      <c r="F47" s="130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30"/>
      <c r="S47" s="130"/>
      <c r="T47" s="125"/>
      <c r="U47" s="125"/>
      <c r="V47" s="125"/>
      <c r="W47" s="125"/>
      <c r="X47" s="125"/>
      <c r="Y47" s="125"/>
      <c r="Z47" s="180"/>
    </row>
    <row r="48" spans="1:26" ht="71.25">
      <c r="A48" s="66" t="s">
        <v>173</v>
      </c>
      <c r="B48" s="108" t="s">
        <v>174</v>
      </c>
      <c r="C48" s="64" t="s">
        <v>175</v>
      </c>
      <c r="D48" s="154"/>
      <c r="E48" s="130"/>
      <c r="F48" s="130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30"/>
      <c r="S48" s="130"/>
      <c r="T48" s="125"/>
      <c r="U48" s="125"/>
      <c r="V48" s="125"/>
      <c r="W48" s="125"/>
      <c r="X48" s="125"/>
      <c r="Y48" s="125"/>
      <c r="Z48" s="180"/>
    </row>
    <row r="49" spans="1:26" ht="71.25">
      <c r="A49" s="66" t="s">
        <v>176</v>
      </c>
      <c r="B49" s="108" t="s">
        <v>177</v>
      </c>
      <c r="C49" s="64" t="s">
        <v>178</v>
      </c>
      <c r="D49" s="154"/>
      <c r="E49" s="130"/>
      <c r="F49" s="130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30"/>
      <c r="S49" s="130"/>
      <c r="T49" s="125"/>
      <c r="U49" s="125"/>
      <c r="V49" s="125"/>
      <c r="W49" s="125"/>
      <c r="X49" s="125"/>
      <c r="Y49" s="125"/>
      <c r="Z49" s="180"/>
    </row>
    <row r="50" spans="1:26" ht="156.75">
      <c r="A50" s="66" t="s">
        <v>179</v>
      </c>
      <c r="B50" s="108" t="s">
        <v>180</v>
      </c>
      <c r="C50" s="64" t="s">
        <v>181</v>
      </c>
      <c r="D50" s="154" t="s">
        <v>84</v>
      </c>
      <c r="E50" s="130"/>
      <c r="F50" s="130"/>
      <c r="G50" s="185" t="s">
        <v>41</v>
      </c>
      <c r="H50" s="162" t="s">
        <v>182</v>
      </c>
      <c r="I50" s="186" t="s">
        <v>76</v>
      </c>
      <c r="J50" s="155"/>
      <c r="K50" s="187" t="s">
        <v>44</v>
      </c>
      <c r="L50" s="186" t="s">
        <v>183</v>
      </c>
      <c r="M50" s="186" t="s">
        <v>184</v>
      </c>
      <c r="N50" s="155"/>
      <c r="O50" s="155" t="s">
        <v>430</v>
      </c>
      <c r="P50" s="155"/>
      <c r="Q50" s="160" t="s">
        <v>255</v>
      </c>
      <c r="R50" s="130"/>
      <c r="S50" s="130"/>
      <c r="T50" s="128"/>
      <c r="U50" s="180"/>
      <c r="V50" s="180"/>
      <c r="W50" s="180"/>
      <c r="X50" s="125"/>
      <c r="Y50" s="125"/>
      <c r="Z50" s="180"/>
    </row>
    <row r="51" spans="1:26" ht="42.75">
      <c r="A51" s="66" t="s">
        <v>185</v>
      </c>
      <c r="B51" s="108" t="s">
        <v>186</v>
      </c>
      <c r="C51" s="64" t="s">
        <v>187</v>
      </c>
      <c r="D51" s="154"/>
      <c r="E51" s="130"/>
      <c r="F51" s="130"/>
      <c r="G51" s="185"/>
      <c r="H51" s="162"/>
      <c r="I51" s="186"/>
      <c r="J51" s="155"/>
      <c r="K51" s="155"/>
      <c r="L51" s="155"/>
      <c r="M51" s="155"/>
      <c r="N51" s="155"/>
      <c r="O51" s="155"/>
      <c r="P51" s="155"/>
      <c r="Q51" s="155"/>
      <c r="R51" s="130"/>
      <c r="S51" s="130"/>
      <c r="T51" s="125"/>
      <c r="U51" s="125"/>
      <c r="V51" s="125"/>
      <c r="W51" s="125"/>
      <c r="X51" s="125"/>
      <c r="Y51" s="125"/>
      <c r="Z51" s="180"/>
    </row>
    <row r="52" spans="1:26" ht="99.75">
      <c r="A52" s="66" t="s">
        <v>188</v>
      </c>
      <c r="B52" s="108" t="s">
        <v>189</v>
      </c>
      <c r="C52" s="64" t="s">
        <v>190</v>
      </c>
      <c r="D52" s="154"/>
      <c r="E52" s="130"/>
      <c r="F52" s="130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30"/>
      <c r="S52" s="130"/>
      <c r="T52" s="125"/>
      <c r="U52" s="125"/>
      <c r="V52" s="125"/>
      <c r="W52" s="125"/>
      <c r="X52" s="125"/>
      <c r="Y52" s="125"/>
      <c r="Z52" s="180"/>
    </row>
    <row r="53" spans="1:26" ht="28.5">
      <c r="A53" s="66" t="s">
        <v>191</v>
      </c>
      <c r="B53" s="108" t="s">
        <v>192</v>
      </c>
      <c r="C53" s="64" t="s">
        <v>193</v>
      </c>
      <c r="D53" s="154"/>
      <c r="E53" s="130"/>
      <c r="F53" s="130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30"/>
      <c r="S53" s="130"/>
      <c r="T53" s="125"/>
      <c r="U53" s="125"/>
      <c r="V53" s="125"/>
      <c r="W53" s="125"/>
      <c r="X53" s="125"/>
      <c r="Y53" s="125"/>
      <c r="Z53" s="180"/>
    </row>
    <row r="54" spans="1:26" ht="57">
      <c r="A54" s="66" t="s">
        <v>194</v>
      </c>
      <c r="B54" s="108" t="s">
        <v>195</v>
      </c>
      <c r="C54" s="64" t="s">
        <v>196</v>
      </c>
      <c r="D54" s="154"/>
      <c r="E54" s="130"/>
      <c r="F54" s="130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30"/>
      <c r="S54" s="130"/>
      <c r="T54" s="125"/>
      <c r="U54" s="125"/>
      <c r="V54" s="125"/>
      <c r="W54" s="125"/>
      <c r="X54" s="125"/>
      <c r="Y54" s="125"/>
      <c r="Z54" s="180"/>
    </row>
    <row r="55" spans="1:26" ht="128.25">
      <c r="A55" s="66" t="s">
        <v>197</v>
      </c>
      <c r="B55" s="108" t="s">
        <v>198</v>
      </c>
      <c r="C55" s="64" t="s">
        <v>199</v>
      </c>
      <c r="D55" s="154"/>
      <c r="E55" s="130"/>
      <c r="F55" s="130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30"/>
      <c r="S55" s="130"/>
      <c r="T55" s="125">
        <f aca="true" t="shared" si="5" ref="T55:Y55">SUM(T56:T59)</f>
        <v>0</v>
      </c>
      <c r="U55" s="125">
        <f t="shared" si="5"/>
        <v>0</v>
      </c>
      <c r="V55" s="125">
        <f t="shared" si="5"/>
        <v>299</v>
      </c>
      <c r="W55" s="125">
        <f t="shared" si="5"/>
        <v>0</v>
      </c>
      <c r="X55" s="125">
        <f t="shared" si="5"/>
        <v>0</v>
      </c>
      <c r="Y55" s="125">
        <f t="shared" si="5"/>
        <v>0</v>
      </c>
      <c r="Z55" s="180"/>
    </row>
    <row r="56" spans="1:26" ht="156.75">
      <c r="A56" s="138" t="s">
        <v>408</v>
      </c>
      <c r="B56" s="108" t="s">
        <v>200</v>
      </c>
      <c r="C56" s="64" t="s">
        <v>274</v>
      </c>
      <c r="D56" s="154" t="s">
        <v>229</v>
      </c>
      <c r="E56" s="130"/>
      <c r="F56" s="130"/>
      <c r="G56" s="185" t="s">
        <v>41</v>
      </c>
      <c r="H56" s="162" t="s">
        <v>85</v>
      </c>
      <c r="I56" s="186" t="s">
        <v>76</v>
      </c>
      <c r="J56" s="155"/>
      <c r="K56" s="187" t="s">
        <v>44</v>
      </c>
      <c r="L56" s="186" t="s">
        <v>86</v>
      </c>
      <c r="M56" s="186" t="s">
        <v>43</v>
      </c>
      <c r="N56" s="155"/>
      <c r="O56" s="155" t="s">
        <v>369</v>
      </c>
      <c r="P56" s="162" t="s">
        <v>374</v>
      </c>
      <c r="Q56" s="160" t="s">
        <v>389</v>
      </c>
      <c r="R56" s="130"/>
      <c r="S56" s="130"/>
      <c r="T56" s="180"/>
      <c r="U56" s="180"/>
      <c r="V56" s="221">
        <v>299</v>
      </c>
      <c r="W56" s="180"/>
      <c r="X56" s="180"/>
      <c r="Y56" s="180"/>
      <c r="Z56" s="180"/>
    </row>
    <row r="57" spans="1:26" ht="71.25">
      <c r="A57" s="138" t="s">
        <v>402</v>
      </c>
      <c r="B57" s="108" t="s">
        <v>109</v>
      </c>
      <c r="C57" s="64" t="s">
        <v>275</v>
      </c>
      <c r="D57" s="154"/>
      <c r="E57" s="130"/>
      <c r="F57" s="130"/>
      <c r="G57" s="185"/>
      <c r="H57" s="162"/>
      <c r="I57" s="186"/>
      <c r="J57" s="155"/>
      <c r="K57" s="187"/>
      <c r="L57" s="186"/>
      <c r="M57" s="186"/>
      <c r="N57" s="155"/>
      <c r="O57" s="155"/>
      <c r="P57" s="155"/>
      <c r="Q57" s="160"/>
      <c r="R57" s="130"/>
      <c r="S57" s="130"/>
      <c r="T57" s="180"/>
      <c r="U57" s="180"/>
      <c r="V57" s="221"/>
      <c r="W57" s="180"/>
      <c r="X57" s="180"/>
      <c r="Y57" s="180"/>
      <c r="Z57" s="180"/>
    </row>
    <row r="58" spans="1:26" ht="85.5">
      <c r="A58" s="138" t="s">
        <v>403</v>
      </c>
      <c r="B58" s="108" t="s">
        <v>117</v>
      </c>
      <c r="C58" s="64" t="s">
        <v>276</v>
      </c>
      <c r="D58" s="154"/>
      <c r="E58" s="130"/>
      <c r="F58" s="130"/>
      <c r="G58" s="185"/>
      <c r="H58" s="162"/>
      <c r="I58" s="186"/>
      <c r="J58" s="155"/>
      <c r="K58" s="187"/>
      <c r="L58" s="186"/>
      <c r="M58" s="186"/>
      <c r="N58" s="155"/>
      <c r="O58" s="155" t="s">
        <v>369</v>
      </c>
      <c r="P58" s="162" t="s">
        <v>385</v>
      </c>
      <c r="Q58" s="160" t="s">
        <v>389</v>
      </c>
      <c r="R58" s="130"/>
      <c r="S58" s="130"/>
      <c r="T58" s="180"/>
      <c r="U58" s="180"/>
      <c r="V58" s="221"/>
      <c r="W58" s="180"/>
      <c r="X58" s="180"/>
      <c r="Y58" s="180"/>
      <c r="Z58" s="180"/>
    </row>
    <row r="59" spans="1:26" ht="85.5">
      <c r="A59" s="66"/>
      <c r="B59" s="108" t="s">
        <v>409</v>
      </c>
      <c r="C59" s="64" t="s">
        <v>277</v>
      </c>
      <c r="D59" s="154"/>
      <c r="E59" s="130"/>
      <c r="F59" s="130"/>
      <c r="G59" s="185"/>
      <c r="H59" s="162"/>
      <c r="I59" s="186"/>
      <c r="J59" s="155"/>
      <c r="K59" s="187"/>
      <c r="L59" s="186"/>
      <c r="M59" s="186"/>
      <c r="N59" s="155"/>
      <c r="O59" s="155"/>
      <c r="P59" s="155"/>
      <c r="Q59" s="160"/>
      <c r="R59" s="130"/>
      <c r="S59" s="130"/>
      <c r="T59" s="180"/>
      <c r="U59" s="180"/>
      <c r="V59" s="221"/>
      <c r="W59" s="180"/>
      <c r="X59" s="180"/>
      <c r="Y59" s="180"/>
      <c r="Z59" s="180"/>
    </row>
    <row r="60" spans="1:26" ht="114">
      <c r="A60" s="66" t="s">
        <v>201</v>
      </c>
      <c r="B60" s="108" t="s">
        <v>202</v>
      </c>
      <c r="C60" s="64" t="s">
        <v>203</v>
      </c>
      <c r="D60" s="154"/>
      <c r="E60" s="130"/>
      <c r="F60" s="130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30"/>
      <c r="S60" s="130"/>
      <c r="T60" s="125">
        <f aca="true" t="shared" si="6" ref="T60:Y60">SUM(T61:T62)</f>
        <v>108.45</v>
      </c>
      <c r="U60" s="125">
        <f t="shared" si="6"/>
        <v>108.45</v>
      </c>
      <c r="V60" s="125">
        <f t="shared" si="6"/>
        <v>111.86</v>
      </c>
      <c r="W60" s="125">
        <f t="shared" si="6"/>
        <v>117.453</v>
      </c>
      <c r="X60" s="125">
        <f t="shared" si="6"/>
        <v>123.32565000000001</v>
      </c>
      <c r="Y60" s="125">
        <f t="shared" si="6"/>
        <v>129.49193250000002</v>
      </c>
      <c r="Z60" s="180"/>
    </row>
    <row r="61" spans="1:26" ht="156.75">
      <c r="A61" s="136" t="s">
        <v>349</v>
      </c>
      <c r="B61" s="108" t="s">
        <v>217</v>
      </c>
      <c r="C61" s="64"/>
      <c r="D61" s="154" t="s">
        <v>204</v>
      </c>
      <c r="E61" s="130"/>
      <c r="F61" s="130"/>
      <c r="G61" s="185" t="s">
        <v>41</v>
      </c>
      <c r="H61" s="162" t="s">
        <v>205</v>
      </c>
      <c r="I61" s="186" t="s">
        <v>76</v>
      </c>
      <c r="J61" s="155"/>
      <c r="K61" s="187" t="s">
        <v>44</v>
      </c>
      <c r="L61" s="186" t="s">
        <v>45</v>
      </c>
      <c r="M61" s="186" t="s">
        <v>43</v>
      </c>
      <c r="N61" s="155"/>
      <c r="O61" s="155" t="s">
        <v>258</v>
      </c>
      <c r="P61" s="155"/>
      <c r="Q61" s="160" t="s">
        <v>390</v>
      </c>
      <c r="R61" s="130"/>
      <c r="S61" s="130"/>
      <c r="T61" s="125">
        <v>108.45</v>
      </c>
      <c r="U61" s="125">
        <v>108.45</v>
      </c>
      <c r="V61" s="125">
        <v>111.86</v>
      </c>
      <c r="W61" s="125">
        <f>V61*1.05</f>
        <v>117.453</v>
      </c>
      <c r="X61" s="125">
        <f>W61*1.05</f>
        <v>123.32565000000001</v>
      </c>
      <c r="Y61" s="125">
        <f>X61*1.05</f>
        <v>129.49193250000002</v>
      </c>
      <c r="Z61" s="180"/>
    </row>
    <row r="62" spans="1:26" ht="14.25">
      <c r="A62" s="136" t="s">
        <v>350</v>
      </c>
      <c r="B62" s="108" t="s">
        <v>218</v>
      </c>
      <c r="C62" s="64"/>
      <c r="D62" s="154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60"/>
      <c r="R62" s="130"/>
      <c r="S62" s="130"/>
      <c r="T62" s="125"/>
      <c r="U62" s="125"/>
      <c r="V62" s="125"/>
      <c r="W62" s="125"/>
      <c r="X62" s="125"/>
      <c r="Y62" s="125"/>
      <c r="Z62" s="125"/>
    </row>
    <row r="63" spans="1:26" ht="171">
      <c r="A63" s="66" t="s">
        <v>206</v>
      </c>
      <c r="B63" s="108" t="s">
        <v>410</v>
      </c>
      <c r="C63" s="64" t="s">
        <v>207</v>
      </c>
      <c r="D63" s="154"/>
      <c r="E63" s="130"/>
      <c r="F63" s="130"/>
      <c r="G63" s="155"/>
      <c r="H63" s="155"/>
      <c r="I63" s="155"/>
      <c r="J63" s="155"/>
      <c r="K63" s="155"/>
      <c r="L63" s="155"/>
      <c r="M63" s="155"/>
      <c r="N63" s="130"/>
      <c r="O63" s="155"/>
      <c r="P63" s="130"/>
      <c r="Q63" s="130"/>
      <c r="R63" s="130"/>
      <c r="S63" s="130"/>
      <c r="T63" s="125"/>
      <c r="U63" s="125">
        <f>U65</f>
        <v>0</v>
      </c>
      <c r="V63" s="125"/>
      <c r="W63" s="125"/>
      <c r="X63" s="125"/>
      <c r="Y63" s="125"/>
      <c r="Z63" s="180"/>
    </row>
    <row r="64" spans="1:26" ht="156.75">
      <c r="A64" s="66" t="s">
        <v>398</v>
      </c>
      <c r="B64" s="108" t="s">
        <v>411</v>
      </c>
      <c r="C64" s="68" t="s">
        <v>400</v>
      </c>
      <c r="D64" s="167" t="s">
        <v>111</v>
      </c>
      <c r="E64" s="168"/>
      <c r="F64" s="168"/>
      <c r="G64" s="190" t="s">
        <v>41</v>
      </c>
      <c r="H64" s="170" t="s">
        <v>205</v>
      </c>
      <c r="I64" s="191" t="s">
        <v>76</v>
      </c>
      <c r="J64" s="130"/>
      <c r="K64" s="192" t="s">
        <v>44</v>
      </c>
      <c r="L64" s="191" t="s">
        <v>45</v>
      </c>
      <c r="M64" s="191" t="s">
        <v>43</v>
      </c>
      <c r="N64" s="130"/>
      <c r="O64" s="155" t="s">
        <v>430</v>
      </c>
      <c r="P64" s="130"/>
      <c r="Q64" s="160" t="s">
        <v>255</v>
      </c>
      <c r="R64" s="130"/>
      <c r="S64" s="130"/>
      <c r="T64" s="125"/>
      <c r="U64" s="125"/>
      <c r="V64" s="125"/>
      <c r="W64" s="125"/>
      <c r="X64" s="125"/>
      <c r="Y64" s="125"/>
      <c r="Z64" s="180"/>
    </row>
    <row r="65" spans="1:26" ht="156.75">
      <c r="A65" s="138" t="s">
        <v>399</v>
      </c>
      <c r="B65" s="110" t="s">
        <v>268</v>
      </c>
      <c r="C65" s="69" t="s">
        <v>269</v>
      </c>
      <c r="D65" s="193" t="s">
        <v>270</v>
      </c>
      <c r="E65" s="130"/>
      <c r="F65" s="130"/>
      <c r="G65" s="185" t="s">
        <v>41</v>
      </c>
      <c r="H65" s="162" t="s">
        <v>205</v>
      </c>
      <c r="I65" s="186" t="s">
        <v>76</v>
      </c>
      <c r="J65" s="155"/>
      <c r="K65" s="187" t="s">
        <v>44</v>
      </c>
      <c r="L65" s="186" t="s">
        <v>45</v>
      </c>
      <c r="M65" s="186" t="s">
        <v>43</v>
      </c>
      <c r="N65" s="155"/>
      <c r="O65" s="155" t="s">
        <v>312</v>
      </c>
      <c r="P65" s="155"/>
      <c r="Q65" s="160" t="s">
        <v>390</v>
      </c>
      <c r="R65" s="130"/>
      <c r="S65" s="130"/>
      <c r="T65" s="125"/>
      <c r="U65" s="125"/>
      <c r="V65" s="125"/>
      <c r="W65" s="125"/>
      <c r="X65" s="125"/>
      <c r="Y65" s="125"/>
      <c r="Z65" s="180"/>
    </row>
    <row r="66" spans="1:26" ht="28.5">
      <c r="A66" s="66"/>
      <c r="B66" s="107" t="s">
        <v>208</v>
      </c>
      <c r="C66" s="65"/>
      <c r="D66" s="154"/>
      <c r="E66" s="130"/>
      <c r="F66" s="130"/>
      <c r="G66" s="222"/>
      <c r="H66" s="223"/>
      <c r="I66" s="223"/>
      <c r="J66" s="223"/>
      <c r="K66" s="223"/>
      <c r="L66" s="195"/>
      <c r="M66" s="223"/>
      <c r="N66" s="130"/>
      <c r="O66" s="130"/>
      <c r="P66" s="130" t="s">
        <v>209</v>
      </c>
      <c r="Q66" s="175"/>
      <c r="R66" s="130"/>
      <c r="S66" s="130"/>
      <c r="T66" s="129">
        <f aca="true" t="shared" si="7" ref="T66:Y66">SUM(T8,T55,T60,T63)</f>
        <v>7886.208</v>
      </c>
      <c r="U66" s="129">
        <f t="shared" si="7"/>
        <v>7638.658680000001</v>
      </c>
      <c r="V66" s="129">
        <f t="shared" si="7"/>
        <v>4649.086</v>
      </c>
      <c r="W66" s="129">
        <f t="shared" si="7"/>
        <v>4603.613</v>
      </c>
      <c r="X66" s="129">
        <f t="shared" si="7"/>
        <v>4842.303650000001</v>
      </c>
      <c r="Y66" s="129">
        <f t="shared" si="7"/>
        <v>5039.3788325</v>
      </c>
      <c r="Z66" s="180"/>
    </row>
    <row r="67" spans="1:26" ht="15">
      <c r="A67" s="66"/>
      <c r="B67" s="143"/>
      <c r="C67" s="5"/>
      <c r="D67" s="154"/>
      <c r="E67" s="130"/>
      <c r="F67" s="130"/>
      <c r="G67" s="222"/>
      <c r="H67" s="223"/>
      <c r="I67" s="223"/>
      <c r="J67" s="223"/>
      <c r="K67" s="223"/>
      <c r="L67" s="195"/>
      <c r="M67" s="223"/>
      <c r="N67" s="130"/>
      <c r="O67" s="130"/>
      <c r="P67" s="130"/>
      <c r="Q67" s="175"/>
      <c r="R67" s="130"/>
      <c r="S67" s="130"/>
      <c r="T67" s="129"/>
      <c r="U67" s="129"/>
      <c r="V67" s="129"/>
      <c r="W67" s="129"/>
      <c r="X67" s="129"/>
      <c r="Y67" s="129"/>
      <c r="Z67" s="180"/>
    </row>
    <row r="68" spans="1:26" ht="15">
      <c r="A68" s="66"/>
      <c r="B68" s="143"/>
      <c r="C68" s="5"/>
      <c r="D68" s="154"/>
      <c r="E68" s="130"/>
      <c r="F68" s="130"/>
      <c r="G68" s="222"/>
      <c r="H68" s="223"/>
      <c r="I68" s="223"/>
      <c r="J68" s="223"/>
      <c r="K68" s="223"/>
      <c r="L68" s="195"/>
      <c r="M68" s="223"/>
      <c r="N68" s="130"/>
      <c r="O68" s="130"/>
      <c r="P68" s="130"/>
      <c r="Q68" s="175"/>
      <c r="R68" s="130"/>
      <c r="S68" s="130"/>
      <c r="T68" s="129"/>
      <c r="U68" s="129"/>
      <c r="V68" s="129"/>
      <c r="W68" s="129"/>
      <c r="X68" s="129"/>
      <c r="Y68" s="129"/>
      <c r="Z68" s="180"/>
    </row>
    <row r="69" spans="1:26" ht="15">
      <c r="A69" s="66"/>
      <c r="B69" s="143"/>
      <c r="C69" s="5"/>
      <c r="D69" s="154"/>
      <c r="E69" s="130"/>
      <c r="F69" s="130"/>
      <c r="G69" s="222"/>
      <c r="H69" s="223"/>
      <c r="I69" s="223"/>
      <c r="J69" s="223"/>
      <c r="K69" s="223"/>
      <c r="L69" s="195"/>
      <c r="M69" s="223"/>
      <c r="N69" s="130"/>
      <c r="O69" s="130"/>
      <c r="P69" s="130"/>
      <c r="Q69" s="175"/>
      <c r="R69" s="130"/>
      <c r="S69" s="130"/>
      <c r="T69" s="129"/>
      <c r="U69" s="129"/>
      <c r="V69" s="129"/>
      <c r="W69" s="129"/>
      <c r="X69" s="129"/>
      <c r="Y69" s="129"/>
      <c r="Z69" s="180"/>
    </row>
    <row r="70" spans="1:26" ht="15">
      <c r="A70" s="66"/>
      <c r="B70" s="143"/>
      <c r="C70" s="5"/>
      <c r="D70" s="154"/>
      <c r="E70" s="130"/>
      <c r="F70" s="130"/>
      <c r="G70" s="222"/>
      <c r="H70" s="223"/>
      <c r="I70" s="223"/>
      <c r="J70" s="223"/>
      <c r="K70" s="223"/>
      <c r="L70" s="195"/>
      <c r="M70" s="223"/>
      <c r="N70" s="130"/>
      <c r="O70" s="130"/>
      <c r="P70" s="130"/>
      <c r="Q70" s="175"/>
      <c r="R70" s="130"/>
      <c r="S70" s="130"/>
      <c r="T70" s="129"/>
      <c r="U70" s="129"/>
      <c r="V70" s="129"/>
      <c r="W70" s="129"/>
      <c r="X70" s="129"/>
      <c r="Y70" s="129"/>
      <c r="Z70" s="180"/>
    </row>
    <row r="71" spans="1:27" ht="71.25">
      <c r="A71" s="150"/>
      <c r="B71" s="115" t="s">
        <v>406</v>
      </c>
      <c r="C71" s="9"/>
      <c r="D71" s="198">
        <v>1003</v>
      </c>
      <c r="E71" s="112"/>
      <c r="F71" s="112"/>
      <c r="G71" s="115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32">
        <v>292.32</v>
      </c>
      <c r="U71" s="132">
        <v>292.32</v>
      </c>
      <c r="V71" s="132">
        <v>380.16</v>
      </c>
      <c r="W71" s="132">
        <f>V71*1.05</f>
        <v>399.16800000000006</v>
      </c>
      <c r="X71" s="132">
        <f>W71*1.05</f>
        <v>419.1264000000001</v>
      </c>
      <c r="Y71" s="132">
        <f>X71*1.05</f>
        <v>440.0827200000001</v>
      </c>
      <c r="Z71" s="132"/>
      <c r="AA71" s="56"/>
    </row>
    <row r="72" spans="1:27" ht="15">
      <c r="A72" s="150"/>
      <c r="B72" s="113" t="s">
        <v>280</v>
      </c>
      <c r="C72" s="9"/>
      <c r="D72" s="112"/>
      <c r="E72" s="112"/>
      <c r="F72" s="112"/>
      <c r="G72" s="115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33">
        <f aca="true" t="shared" si="8" ref="T72:Y72">T66+T67+T68+T69+T70+T71</f>
        <v>8178.527999999999</v>
      </c>
      <c r="U72" s="133">
        <f t="shared" si="8"/>
        <v>7930.978680000001</v>
      </c>
      <c r="V72" s="133">
        <f t="shared" si="8"/>
        <v>5029.246</v>
      </c>
      <c r="W72" s="133">
        <f t="shared" si="8"/>
        <v>5002.781</v>
      </c>
      <c r="X72" s="133">
        <f t="shared" si="8"/>
        <v>5261.430050000001</v>
      </c>
      <c r="Y72" s="133">
        <f t="shared" si="8"/>
        <v>5479.4615525</v>
      </c>
      <c r="Z72" s="133"/>
      <c r="AA72" s="58"/>
    </row>
    <row r="73" spans="1:26" ht="12.75" hidden="1">
      <c r="A73" s="46"/>
      <c r="B73" s="47"/>
      <c r="C73" s="48"/>
      <c r="D73" s="49"/>
      <c r="E73" s="36"/>
      <c r="F73" s="36"/>
      <c r="G73" s="50"/>
      <c r="H73" s="51"/>
      <c r="I73" s="51"/>
      <c r="J73" s="51"/>
      <c r="K73" s="51"/>
      <c r="L73" s="51"/>
      <c r="M73" s="51"/>
      <c r="N73" s="36"/>
      <c r="O73" s="36"/>
      <c r="P73" s="36"/>
      <c r="Q73" s="52"/>
      <c r="R73" s="36"/>
      <c r="S73" s="36"/>
      <c r="T73" s="53"/>
      <c r="U73" s="53"/>
      <c r="V73" s="53"/>
      <c r="W73" s="53"/>
      <c r="X73" s="53"/>
      <c r="Y73" s="53"/>
      <c r="Z73" s="54"/>
    </row>
    <row r="74" spans="1:26" ht="12.75" hidden="1">
      <c r="A74" s="46"/>
      <c r="B74" s="47"/>
      <c r="C74" s="48"/>
      <c r="D74" s="49"/>
      <c r="E74" s="36"/>
      <c r="F74" s="36"/>
      <c r="G74" s="50"/>
      <c r="H74" s="51"/>
      <c r="I74" s="51"/>
      <c r="J74" s="51"/>
      <c r="K74" s="51"/>
      <c r="L74" s="51"/>
      <c r="M74" s="51"/>
      <c r="N74" s="36"/>
      <c r="O74" s="36"/>
      <c r="P74" s="36"/>
      <c r="Q74" s="52"/>
      <c r="R74" s="36"/>
      <c r="S74" s="36"/>
      <c r="T74" s="53"/>
      <c r="U74" s="53"/>
      <c r="V74" s="53"/>
      <c r="W74" s="53"/>
      <c r="X74" s="53"/>
      <c r="Y74" s="53"/>
      <c r="Z74" s="54"/>
    </row>
    <row r="75" spans="7:13" ht="12.75">
      <c r="G75" s="41"/>
      <c r="H75" s="38"/>
      <c r="I75" s="38"/>
      <c r="J75" s="38"/>
      <c r="K75" s="38"/>
      <c r="L75" s="38"/>
      <c r="M75" s="38"/>
    </row>
    <row r="76" spans="1:26" ht="15">
      <c r="A76" s="11"/>
      <c r="B76" s="95"/>
      <c r="C76" s="95"/>
      <c r="D76" s="95"/>
      <c r="E76" s="95"/>
      <c r="F76" s="95"/>
      <c r="G76" s="105"/>
      <c r="H76" s="105"/>
      <c r="I76" s="105"/>
      <c r="J76" s="105"/>
      <c r="K76" s="105"/>
      <c r="L76" s="105"/>
      <c r="M76" s="105"/>
      <c r="N76" s="95"/>
      <c r="O76" s="95"/>
      <c r="P76" s="95"/>
      <c r="Q76" s="97" t="s">
        <v>210</v>
      </c>
      <c r="R76" s="97"/>
      <c r="S76" s="97"/>
      <c r="T76" s="97"/>
      <c r="U76" s="97"/>
      <c r="V76" s="95"/>
      <c r="W76" s="95"/>
      <c r="X76" s="95" t="s">
        <v>209</v>
      </c>
      <c r="Y76" s="95"/>
      <c r="Z76" s="95"/>
    </row>
    <row r="77" spans="1:26" ht="15">
      <c r="A77" s="11"/>
      <c r="B77" s="279" t="s">
        <v>230</v>
      </c>
      <c r="C77" s="279"/>
      <c r="D77" s="279"/>
      <c r="E77" s="95"/>
      <c r="F77" s="95"/>
      <c r="G77" s="106"/>
      <c r="H77" s="101" t="s">
        <v>303</v>
      </c>
      <c r="I77" s="101"/>
      <c r="J77" s="101"/>
      <c r="K77" s="101"/>
      <c r="L77" s="101"/>
      <c r="M77" s="101"/>
      <c r="N77" s="95"/>
      <c r="O77" s="95"/>
      <c r="P77" s="95"/>
      <c r="Q77" s="97" t="s">
        <v>212</v>
      </c>
      <c r="R77" s="97"/>
      <c r="S77" s="97"/>
      <c r="T77" s="97"/>
      <c r="U77" s="97"/>
      <c r="V77" s="95"/>
      <c r="W77" s="95"/>
      <c r="X77" s="289" t="s">
        <v>290</v>
      </c>
      <c r="Y77" s="289"/>
      <c r="Z77" s="289"/>
    </row>
    <row r="78" spans="7:13" ht="12.75">
      <c r="G78" s="39"/>
      <c r="H78" s="37"/>
      <c r="I78" s="37"/>
      <c r="J78" s="37"/>
      <c r="K78" s="37"/>
      <c r="L78" s="37"/>
      <c r="M78" s="37"/>
    </row>
    <row r="79" spans="7:13" ht="12.75">
      <c r="G79" s="39"/>
      <c r="H79" s="37"/>
      <c r="I79" s="37"/>
      <c r="J79" s="37"/>
      <c r="K79" s="37"/>
      <c r="L79" s="37"/>
      <c r="M79" s="37"/>
    </row>
    <row r="80" spans="7:13" ht="12.75">
      <c r="G80" s="39"/>
      <c r="H80" s="37"/>
      <c r="I80" s="37"/>
      <c r="J80" s="37"/>
      <c r="K80" s="37"/>
      <c r="L80" s="37"/>
      <c r="M80" s="37"/>
    </row>
    <row r="81" spans="7:13" ht="12.75">
      <c r="G81" s="39"/>
      <c r="H81" s="37"/>
      <c r="I81" s="37"/>
      <c r="J81" s="37"/>
      <c r="K81" s="37"/>
      <c r="L81" s="37"/>
      <c r="M81" s="37"/>
    </row>
    <row r="82" spans="7:11" ht="12.75">
      <c r="G82" s="39"/>
      <c r="H82" s="37"/>
      <c r="I82" s="37"/>
      <c r="J82" s="37"/>
      <c r="K82" s="37"/>
    </row>
    <row r="83" spans="7:11" ht="12.75">
      <c r="G83" s="39"/>
      <c r="H83" s="37"/>
      <c r="I83" s="37"/>
      <c r="J83" s="37"/>
      <c r="K83" s="37"/>
    </row>
    <row r="84" spans="7:11" ht="12.75">
      <c r="G84" s="39"/>
      <c r="H84" s="37"/>
      <c r="I84" s="37"/>
      <c r="J84" s="37"/>
      <c r="K84" s="37"/>
    </row>
    <row r="85" spans="7:13" ht="12.75">
      <c r="G85" s="40"/>
      <c r="H85" s="20"/>
      <c r="I85" s="20"/>
      <c r="J85" s="20"/>
      <c r="K85" s="20"/>
      <c r="L85" s="11"/>
      <c r="M85" s="11"/>
    </row>
    <row r="86" spans="7:13" ht="12.75">
      <c r="G86" s="40"/>
      <c r="H86" s="37"/>
      <c r="I86" s="20"/>
      <c r="J86" s="20"/>
      <c r="K86" s="20"/>
      <c r="L86" s="11"/>
      <c r="M86" s="11"/>
    </row>
    <row r="87" spans="7:11" ht="12.75">
      <c r="G87" s="39"/>
      <c r="H87" s="37"/>
      <c r="I87" s="37"/>
      <c r="J87" s="37"/>
      <c r="K87" s="37"/>
    </row>
  </sheetData>
  <sheetProtection/>
  <mergeCells count="30">
    <mergeCell ref="X77:Z77"/>
    <mergeCell ref="A21:A22"/>
    <mergeCell ref="B21:B22"/>
    <mergeCell ref="J4:M4"/>
    <mergeCell ref="N4:Q4"/>
    <mergeCell ref="A23:A24"/>
    <mergeCell ref="B23:B24"/>
    <mergeCell ref="C23:C24"/>
    <mergeCell ref="O23:O24"/>
    <mergeCell ref="B77:D77"/>
    <mergeCell ref="R3:Y3"/>
    <mergeCell ref="Z3:Z5"/>
    <mergeCell ref="X4:Y4"/>
    <mergeCell ref="B9:B11"/>
    <mergeCell ref="C9:C11"/>
    <mergeCell ref="H35:H36"/>
    <mergeCell ref="V4:V5"/>
    <mergeCell ref="W4:W5"/>
    <mergeCell ref="F4:I4"/>
    <mergeCell ref="I35:I36"/>
    <mergeCell ref="G35:G36"/>
    <mergeCell ref="S4:U4"/>
    <mergeCell ref="C21:C22"/>
    <mergeCell ref="A2:Y2"/>
    <mergeCell ref="A3:C5"/>
    <mergeCell ref="D3:D5"/>
    <mergeCell ref="E3:Q3"/>
    <mergeCell ref="E4:E5"/>
    <mergeCell ref="A9:A11"/>
    <mergeCell ref="R4:R5"/>
  </mergeCells>
  <printOptions/>
  <pageMargins left="0.3937007874015748" right="0.3937007874015748" top="0.34" bottom="0.28" header="0.34" footer="0.29"/>
  <pageSetup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5"/>
  <sheetViews>
    <sheetView zoomScale="70" zoomScaleNormal="70" zoomScaleSheetLayoutView="30" zoomScalePageLayoutView="0" workbookViewId="0" topLeftCell="A1">
      <pane xSplit="8" ySplit="8" topLeftCell="I9" activePane="bottomRight" state="frozen"/>
      <selection pane="topLeft" activeCell="A60" sqref="A60:Z76"/>
      <selection pane="topRight" activeCell="A60" sqref="A60:Z76"/>
      <selection pane="bottomLeft" activeCell="A60" sqref="A60:Z76"/>
      <selection pane="bottomRight" activeCell="A60" sqref="A60:Z76"/>
    </sheetView>
  </sheetViews>
  <sheetFormatPr defaultColWidth="9.00390625" defaultRowHeight="12.75"/>
  <cols>
    <col min="1" max="1" width="7.00390625" style="15" customWidth="1"/>
    <col min="2" max="2" width="35.75390625" style="15" customWidth="1"/>
    <col min="3" max="3" width="9.75390625" style="15" customWidth="1"/>
    <col min="4" max="4" width="7.125" style="15" customWidth="1"/>
    <col min="5" max="5" width="0.12890625" style="15" hidden="1" customWidth="1"/>
    <col min="6" max="6" width="9.125" style="15" hidden="1" customWidth="1"/>
    <col min="7" max="7" width="17.625" style="33" customWidth="1"/>
    <col min="8" max="8" width="10.875" style="15" customWidth="1"/>
    <col min="9" max="9" width="12.25390625" style="15" customWidth="1"/>
    <col min="10" max="10" width="1.37890625" style="15" hidden="1" customWidth="1"/>
    <col min="11" max="11" width="17.00390625" style="15" customWidth="1"/>
    <col min="12" max="12" width="10.25390625" style="15" customWidth="1"/>
    <col min="13" max="13" width="11.875" style="15" customWidth="1"/>
    <col min="14" max="14" width="9.125" style="15" hidden="1" customWidth="1"/>
    <col min="15" max="15" width="19.875" style="15" customWidth="1"/>
    <col min="16" max="16" width="8.625" style="15" customWidth="1"/>
    <col min="17" max="17" width="12.375" style="15" customWidth="1"/>
    <col min="18" max="18" width="9.125" style="15" hidden="1" customWidth="1"/>
    <col min="19" max="19" width="0.12890625" style="15" hidden="1" customWidth="1"/>
    <col min="20" max="20" width="9.125" style="15" customWidth="1"/>
    <col min="21" max="21" width="11.375" style="15" customWidth="1"/>
    <col min="22" max="22" width="11.625" style="15" customWidth="1"/>
    <col min="23" max="23" width="12.25390625" style="15" customWidth="1"/>
    <col min="24" max="24" width="15.00390625" style="15" customWidth="1"/>
    <col min="25" max="25" width="14.125" style="15" customWidth="1"/>
    <col min="26" max="26" width="6.875" style="0" customWidth="1"/>
  </cols>
  <sheetData>
    <row r="1" spans="7:13" ht="12.75">
      <c r="G1" s="31"/>
      <c r="H1" s="1"/>
      <c r="I1" s="1"/>
      <c r="J1" s="1"/>
      <c r="K1" s="1"/>
      <c r="L1" s="1"/>
      <c r="M1" s="1"/>
    </row>
    <row r="2" spans="1:25" ht="24.75" customHeight="1">
      <c r="A2" s="251" t="s">
        <v>342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26" ht="31.5" customHeight="1">
      <c r="A3" s="277" t="s">
        <v>0</v>
      </c>
      <c r="B3" s="277"/>
      <c r="C3" s="277"/>
      <c r="D3" s="282" t="s">
        <v>1</v>
      </c>
      <c r="E3" s="277" t="s">
        <v>2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 t="s">
        <v>3</v>
      </c>
      <c r="S3" s="277"/>
      <c r="T3" s="277"/>
      <c r="U3" s="277"/>
      <c r="V3" s="277"/>
      <c r="W3" s="277"/>
      <c r="X3" s="277"/>
      <c r="Y3" s="277"/>
      <c r="Z3" s="277" t="s">
        <v>392</v>
      </c>
    </row>
    <row r="4" spans="1:26" ht="44.25" customHeight="1">
      <c r="A4" s="277"/>
      <c r="B4" s="277"/>
      <c r="C4" s="277"/>
      <c r="D4" s="282"/>
      <c r="E4" s="277"/>
      <c r="F4" s="277" t="s">
        <v>4</v>
      </c>
      <c r="G4" s="277"/>
      <c r="H4" s="277"/>
      <c r="I4" s="277"/>
      <c r="J4" s="302" t="s">
        <v>5</v>
      </c>
      <c r="K4" s="303"/>
      <c r="L4" s="303"/>
      <c r="M4" s="304"/>
      <c r="N4" s="277" t="s">
        <v>6</v>
      </c>
      <c r="O4" s="277"/>
      <c r="P4" s="277"/>
      <c r="Q4" s="277"/>
      <c r="R4" s="277"/>
      <c r="S4" s="277" t="s">
        <v>7</v>
      </c>
      <c r="T4" s="277"/>
      <c r="U4" s="277"/>
      <c r="V4" s="277" t="s">
        <v>326</v>
      </c>
      <c r="W4" s="277" t="s">
        <v>327</v>
      </c>
      <c r="X4" s="277" t="s">
        <v>8</v>
      </c>
      <c r="Y4" s="277"/>
      <c r="Z4" s="277"/>
    </row>
    <row r="5" spans="1:26" ht="109.5" customHeight="1">
      <c r="A5" s="277"/>
      <c r="B5" s="277"/>
      <c r="C5" s="277"/>
      <c r="D5" s="282"/>
      <c r="E5" s="277"/>
      <c r="F5" s="61"/>
      <c r="G5" s="61" t="s">
        <v>9</v>
      </c>
      <c r="H5" s="61" t="s">
        <v>10</v>
      </c>
      <c r="I5" s="61" t="s">
        <v>11</v>
      </c>
      <c r="J5" s="61"/>
      <c r="K5" s="61" t="s">
        <v>9</v>
      </c>
      <c r="L5" s="61" t="s">
        <v>10</v>
      </c>
      <c r="M5" s="61" t="s">
        <v>11</v>
      </c>
      <c r="N5" s="61"/>
      <c r="O5" s="61" t="s">
        <v>9</v>
      </c>
      <c r="P5" s="61" t="s">
        <v>10</v>
      </c>
      <c r="Q5" s="61" t="s">
        <v>11</v>
      </c>
      <c r="R5" s="277"/>
      <c r="S5" s="61"/>
      <c r="T5" s="61" t="s">
        <v>332</v>
      </c>
      <c r="U5" s="61" t="s">
        <v>325</v>
      </c>
      <c r="V5" s="277"/>
      <c r="W5" s="277"/>
      <c r="X5" s="61" t="s">
        <v>328</v>
      </c>
      <c r="Y5" s="61" t="s">
        <v>330</v>
      </c>
      <c r="Z5" s="277"/>
    </row>
    <row r="6" spans="1:26" ht="25.5" customHeight="1">
      <c r="A6" s="2" t="s">
        <v>12</v>
      </c>
      <c r="B6" s="2" t="s">
        <v>13</v>
      </c>
      <c r="C6" s="2" t="s">
        <v>14</v>
      </c>
      <c r="D6" s="3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" t="s">
        <v>22</v>
      </c>
      <c r="P6" s="2" t="s">
        <v>23</v>
      </c>
      <c r="Q6" s="2" t="s">
        <v>24</v>
      </c>
      <c r="R6" s="2"/>
      <c r="S6" s="2"/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28.5">
      <c r="A7" s="4" t="s">
        <v>32</v>
      </c>
      <c r="B7" s="107" t="s">
        <v>33</v>
      </c>
      <c r="C7" s="65" t="s">
        <v>34</v>
      </c>
      <c r="D7" s="151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52">
        <f aca="true" t="shared" si="0" ref="T7:Y7">SUM(T8,T55,T60,T63)</f>
        <v>4656.31</v>
      </c>
      <c r="U7" s="152">
        <f t="shared" si="0"/>
        <v>4481.27456</v>
      </c>
      <c r="V7" s="152">
        <f t="shared" si="0"/>
        <v>3459.378</v>
      </c>
      <c r="W7" s="152">
        <f t="shared" si="0"/>
        <v>3545.5920800000004</v>
      </c>
      <c r="X7" s="152">
        <f t="shared" si="0"/>
        <v>3841.6594748000007</v>
      </c>
      <c r="Y7" s="152">
        <f t="shared" si="0"/>
        <v>4163.882826788001</v>
      </c>
      <c r="Z7" s="132"/>
    </row>
    <row r="8" spans="1:26" ht="99.75">
      <c r="A8" s="66" t="s">
        <v>35</v>
      </c>
      <c r="B8" s="108" t="s">
        <v>36</v>
      </c>
      <c r="C8" s="64" t="s">
        <v>37</v>
      </c>
      <c r="D8" s="154"/>
      <c r="E8" s="130"/>
      <c r="F8" s="130"/>
      <c r="G8" s="155"/>
      <c r="H8" s="155"/>
      <c r="I8" s="155"/>
      <c r="J8" s="155"/>
      <c r="K8" s="155"/>
      <c r="L8" s="155"/>
      <c r="M8" s="155"/>
      <c r="N8" s="130"/>
      <c r="O8" s="130"/>
      <c r="P8" s="130"/>
      <c r="Q8" s="130"/>
      <c r="R8" s="130"/>
      <c r="S8" s="130"/>
      <c r="T8" s="152">
        <f aca="true" t="shared" si="1" ref="T8:Y8">SUM(T9:T54)</f>
        <v>4049.76</v>
      </c>
      <c r="U8" s="152">
        <f t="shared" si="1"/>
        <v>3874.72456</v>
      </c>
      <c r="V8" s="152">
        <f t="shared" si="1"/>
        <v>3161.618</v>
      </c>
      <c r="W8" s="152">
        <f t="shared" si="1"/>
        <v>3428.1390800000004</v>
      </c>
      <c r="X8" s="152">
        <f t="shared" si="1"/>
        <v>3718.3338248000005</v>
      </c>
      <c r="Y8" s="152">
        <f t="shared" si="1"/>
        <v>4034.390894288001</v>
      </c>
      <c r="Z8" s="132"/>
    </row>
    <row r="9" spans="1:26" ht="156.75">
      <c r="A9" s="290" t="s">
        <v>38</v>
      </c>
      <c r="B9" s="298" t="s">
        <v>39</v>
      </c>
      <c r="C9" s="294" t="s">
        <v>40</v>
      </c>
      <c r="D9" s="154" t="s">
        <v>220</v>
      </c>
      <c r="E9" s="130"/>
      <c r="F9" s="130"/>
      <c r="G9" s="181" t="s">
        <v>41</v>
      </c>
      <c r="H9" s="157" t="s">
        <v>42</v>
      </c>
      <c r="I9" s="182" t="s">
        <v>253</v>
      </c>
      <c r="J9" s="155"/>
      <c r="K9" s="183" t="s">
        <v>44</v>
      </c>
      <c r="L9" s="182" t="s">
        <v>45</v>
      </c>
      <c r="M9" s="182" t="s">
        <v>43</v>
      </c>
      <c r="N9" s="155"/>
      <c r="O9" s="155" t="s">
        <v>420</v>
      </c>
      <c r="P9" s="184" t="s">
        <v>373</v>
      </c>
      <c r="Q9" s="160" t="s">
        <v>389</v>
      </c>
      <c r="R9" s="130"/>
      <c r="S9" s="130"/>
      <c r="T9" s="152">
        <v>605.211</v>
      </c>
      <c r="U9" s="152">
        <v>604.79593</v>
      </c>
      <c r="V9" s="152">
        <v>673.918</v>
      </c>
      <c r="W9" s="152">
        <f aca="true" t="shared" si="2" ref="W9:Y10">V9*1.06</f>
        <v>714.3530800000001</v>
      </c>
      <c r="X9" s="152">
        <f t="shared" si="2"/>
        <v>757.2142648000001</v>
      </c>
      <c r="Y9" s="152">
        <f t="shared" si="2"/>
        <v>802.6471206880002</v>
      </c>
      <c r="Z9" s="132"/>
    </row>
    <row r="10" spans="1:26" ht="156.75">
      <c r="A10" s="297"/>
      <c r="B10" s="299"/>
      <c r="C10" s="295"/>
      <c r="D10" s="154" t="s">
        <v>318</v>
      </c>
      <c r="E10" s="130"/>
      <c r="F10" s="130"/>
      <c r="G10" s="181" t="s">
        <v>41</v>
      </c>
      <c r="H10" s="157" t="s">
        <v>42</v>
      </c>
      <c r="I10" s="182" t="s">
        <v>253</v>
      </c>
      <c r="J10" s="155"/>
      <c r="K10" s="183" t="s">
        <v>44</v>
      </c>
      <c r="L10" s="182" t="s">
        <v>45</v>
      </c>
      <c r="M10" s="182" t="s">
        <v>43</v>
      </c>
      <c r="N10" s="155"/>
      <c r="O10" s="155" t="s">
        <v>420</v>
      </c>
      <c r="P10" s="184" t="s">
        <v>373</v>
      </c>
      <c r="Q10" s="160" t="s">
        <v>389</v>
      </c>
      <c r="R10" s="130"/>
      <c r="S10" s="130"/>
      <c r="T10" s="152"/>
      <c r="U10" s="152"/>
      <c r="V10" s="152">
        <v>15</v>
      </c>
      <c r="W10" s="152">
        <f t="shared" si="2"/>
        <v>15.9</v>
      </c>
      <c r="X10" s="152">
        <f t="shared" si="2"/>
        <v>16.854000000000003</v>
      </c>
      <c r="Y10" s="152">
        <f t="shared" si="2"/>
        <v>17.865240000000004</v>
      </c>
      <c r="Z10" s="132"/>
    </row>
    <row r="11" spans="1:26" ht="156.75">
      <c r="A11" s="291"/>
      <c r="B11" s="300"/>
      <c r="C11" s="296"/>
      <c r="D11" s="154" t="s">
        <v>281</v>
      </c>
      <c r="E11" s="130"/>
      <c r="F11" s="130"/>
      <c r="G11" s="181" t="s">
        <v>41</v>
      </c>
      <c r="H11" s="157" t="s">
        <v>42</v>
      </c>
      <c r="I11" s="182" t="s">
        <v>253</v>
      </c>
      <c r="J11" s="155"/>
      <c r="K11" s="183" t="s">
        <v>44</v>
      </c>
      <c r="L11" s="182" t="s">
        <v>45</v>
      </c>
      <c r="M11" s="182" t="s">
        <v>43</v>
      </c>
      <c r="N11" s="155"/>
      <c r="O11" s="155" t="s">
        <v>420</v>
      </c>
      <c r="P11" s="184" t="s">
        <v>373</v>
      </c>
      <c r="Q11" s="160" t="s">
        <v>389</v>
      </c>
      <c r="R11" s="130"/>
      <c r="S11" s="130"/>
      <c r="T11" s="152">
        <v>15</v>
      </c>
      <c r="U11" s="152"/>
      <c r="V11" s="152"/>
      <c r="W11" s="104"/>
      <c r="X11" s="152"/>
      <c r="Y11" s="152"/>
      <c r="Z11" s="132"/>
    </row>
    <row r="12" spans="1:26" ht="28.5">
      <c r="A12" s="4" t="s">
        <v>46</v>
      </c>
      <c r="B12" s="108" t="s">
        <v>47</v>
      </c>
      <c r="C12" s="64" t="s">
        <v>48</v>
      </c>
      <c r="D12" s="154"/>
      <c r="E12" s="130"/>
      <c r="F12" s="130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30"/>
      <c r="S12" s="130"/>
      <c r="T12" s="152"/>
      <c r="U12" s="152"/>
      <c r="V12" s="152"/>
      <c r="W12" s="152"/>
      <c r="X12" s="152"/>
      <c r="Y12" s="152"/>
      <c r="Z12" s="132"/>
    </row>
    <row r="13" spans="1:26" ht="256.5">
      <c r="A13" s="4" t="s">
        <v>49</v>
      </c>
      <c r="B13" s="108" t="s">
        <v>393</v>
      </c>
      <c r="C13" s="64" t="s">
        <v>50</v>
      </c>
      <c r="D13" s="154"/>
      <c r="E13" s="130"/>
      <c r="F13" s="130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30"/>
      <c r="S13" s="130"/>
      <c r="T13" s="152"/>
      <c r="U13" s="152"/>
      <c r="V13" s="152"/>
      <c r="W13" s="152"/>
      <c r="X13" s="152"/>
      <c r="Y13" s="152"/>
      <c r="Z13" s="132"/>
    </row>
    <row r="14" spans="1:26" ht="213.75">
      <c r="A14" s="4" t="s">
        <v>51</v>
      </c>
      <c r="B14" s="108" t="s">
        <v>394</v>
      </c>
      <c r="C14" s="64" t="s">
        <v>52</v>
      </c>
      <c r="D14" s="154" t="s">
        <v>226</v>
      </c>
      <c r="E14" s="155"/>
      <c r="F14" s="155"/>
      <c r="G14" s="185" t="s">
        <v>41</v>
      </c>
      <c r="H14" s="162" t="s">
        <v>284</v>
      </c>
      <c r="I14" s="186" t="s">
        <v>253</v>
      </c>
      <c r="J14" s="155"/>
      <c r="K14" s="187" t="s">
        <v>44</v>
      </c>
      <c r="L14" s="186" t="s">
        <v>283</v>
      </c>
      <c r="M14" s="186" t="s">
        <v>43</v>
      </c>
      <c r="N14" s="155"/>
      <c r="O14" s="155" t="s">
        <v>420</v>
      </c>
      <c r="P14" s="155" t="s">
        <v>384</v>
      </c>
      <c r="Q14" s="160" t="s">
        <v>389</v>
      </c>
      <c r="R14" s="130"/>
      <c r="S14" s="130"/>
      <c r="T14" s="152">
        <v>71.25</v>
      </c>
      <c r="U14" s="152">
        <v>71.25</v>
      </c>
      <c r="V14" s="152">
        <v>81.9</v>
      </c>
      <c r="W14" s="152">
        <f>V14*1.06</f>
        <v>86.81400000000001</v>
      </c>
      <c r="X14" s="152">
        <f>W14*1.06</f>
        <v>92.02284000000002</v>
      </c>
      <c r="Y14" s="152">
        <f>X14*1.06</f>
        <v>97.54421040000003</v>
      </c>
      <c r="Z14" s="132"/>
    </row>
    <row r="15" spans="1:26" ht="142.5">
      <c r="A15" s="4" t="s">
        <v>53</v>
      </c>
      <c r="B15" s="108" t="s">
        <v>54</v>
      </c>
      <c r="C15" s="64" t="s">
        <v>55</v>
      </c>
      <c r="D15" s="154"/>
      <c r="E15" s="130"/>
      <c r="F15" s="130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30"/>
      <c r="S15" s="130"/>
      <c r="T15" s="152"/>
      <c r="U15" s="152"/>
      <c r="V15" s="152"/>
      <c r="W15" s="152">
        <f aca="true" t="shared" si="3" ref="W15:Y24">V15*1.06</f>
        <v>0</v>
      </c>
      <c r="X15" s="152">
        <f t="shared" si="3"/>
        <v>0</v>
      </c>
      <c r="Y15" s="152">
        <f t="shared" si="3"/>
        <v>0</v>
      </c>
      <c r="Z15" s="132"/>
    </row>
    <row r="16" spans="1:26" ht="99.75">
      <c r="A16" s="4" t="s">
        <v>56</v>
      </c>
      <c r="B16" s="108" t="s">
        <v>57</v>
      </c>
      <c r="C16" s="64" t="s">
        <v>58</v>
      </c>
      <c r="D16" s="154"/>
      <c r="E16" s="130"/>
      <c r="F16" s="130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30"/>
      <c r="S16" s="130"/>
      <c r="T16" s="152"/>
      <c r="U16" s="152"/>
      <c r="V16" s="152"/>
      <c r="W16" s="152">
        <f t="shared" si="3"/>
        <v>0</v>
      </c>
      <c r="X16" s="152">
        <f t="shared" si="3"/>
        <v>0</v>
      </c>
      <c r="Y16" s="152">
        <f t="shared" si="3"/>
        <v>0</v>
      </c>
      <c r="Z16" s="132"/>
    </row>
    <row r="17" spans="1:26" ht="128.25">
      <c r="A17" s="4" t="s">
        <v>59</v>
      </c>
      <c r="B17" s="108" t="s">
        <v>60</v>
      </c>
      <c r="C17" s="64" t="s">
        <v>61</v>
      </c>
      <c r="D17" s="154"/>
      <c r="E17" s="130"/>
      <c r="F17" s="130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30"/>
      <c r="S17" s="130"/>
      <c r="T17" s="152"/>
      <c r="U17" s="152"/>
      <c r="V17" s="152"/>
      <c r="W17" s="152">
        <f t="shared" si="3"/>
        <v>0</v>
      </c>
      <c r="X17" s="152">
        <f t="shared" si="3"/>
        <v>0</v>
      </c>
      <c r="Y17" s="152">
        <f t="shared" si="3"/>
        <v>0</v>
      </c>
      <c r="Z17" s="132"/>
    </row>
    <row r="18" spans="1:26" ht="57">
      <c r="A18" s="4" t="s">
        <v>62</v>
      </c>
      <c r="B18" s="108" t="s">
        <v>63</v>
      </c>
      <c r="C18" s="64" t="s">
        <v>64</v>
      </c>
      <c r="D18" s="154"/>
      <c r="E18" s="130"/>
      <c r="F18" s="130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30"/>
      <c r="S18" s="130"/>
      <c r="T18" s="152"/>
      <c r="U18" s="152"/>
      <c r="V18" s="152"/>
      <c r="W18" s="152">
        <f t="shared" si="3"/>
        <v>0</v>
      </c>
      <c r="X18" s="152">
        <f t="shared" si="3"/>
        <v>0</v>
      </c>
      <c r="Y18" s="152">
        <f t="shared" si="3"/>
        <v>0</v>
      </c>
      <c r="Z18" s="132"/>
    </row>
    <row r="19" spans="1:26" ht="42.75">
      <c r="A19" s="4" t="s">
        <v>65</v>
      </c>
      <c r="B19" s="108" t="s">
        <v>66</v>
      </c>
      <c r="C19" s="64" t="s">
        <v>67</v>
      </c>
      <c r="D19" s="154"/>
      <c r="E19" s="130"/>
      <c r="F19" s="130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30"/>
      <c r="S19" s="130"/>
      <c r="T19" s="152"/>
      <c r="U19" s="152"/>
      <c r="V19" s="152"/>
      <c r="W19" s="152">
        <f t="shared" si="3"/>
        <v>0</v>
      </c>
      <c r="X19" s="152">
        <f t="shared" si="3"/>
        <v>0</v>
      </c>
      <c r="Y19" s="152">
        <f t="shared" si="3"/>
        <v>0</v>
      </c>
      <c r="Z19" s="132"/>
    </row>
    <row r="20" spans="1:26" ht="57">
      <c r="A20" s="4" t="s">
        <v>68</v>
      </c>
      <c r="B20" s="108" t="s">
        <v>69</v>
      </c>
      <c r="C20" s="64" t="s">
        <v>70</v>
      </c>
      <c r="D20" s="154"/>
      <c r="E20" s="130"/>
      <c r="F20" s="130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30"/>
      <c r="S20" s="130"/>
      <c r="T20" s="152"/>
      <c r="U20" s="152"/>
      <c r="V20" s="152"/>
      <c r="W20" s="152">
        <f t="shared" si="3"/>
        <v>0</v>
      </c>
      <c r="X20" s="152">
        <f t="shared" si="3"/>
        <v>0</v>
      </c>
      <c r="Y20" s="152">
        <f t="shared" si="3"/>
        <v>0</v>
      </c>
      <c r="Z20" s="132"/>
    </row>
    <row r="21" spans="1:26" ht="156.75">
      <c r="A21" s="290" t="s">
        <v>71</v>
      </c>
      <c r="B21" s="292" t="s">
        <v>72</v>
      </c>
      <c r="C21" s="294" t="s">
        <v>73</v>
      </c>
      <c r="D21" s="154" t="s">
        <v>74</v>
      </c>
      <c r="E21" s="130"/>
      <c r="F21" s="130"/>
      <c r="G21" s="185" t="s">
        <v>41</v>
      </c>
      <c r="H21" s="162" t="s">
        <v>356</v>
      </c>
      <c r="I21" s="186" t="s">
        <v>76</v>
      </c>
      <c r="J21" s="155"/>
      <c r="K21" s="187" t="s">
        <v>44</v>
      </c>
      <c r="L21" s="186" t="s">
        <v>357</v>
      </c>
      <c r="M21" s="186" t="s">
        <v>43</v>
      </c>
      <c r="N21" s="155"/>
      <c r="O21" s="155" t="s">
        <v>420</v>
      </c>
      <c r="P21" s="162" t="s">
        <v>371</v>
      </c>
      <c r="Q21" s="160" t="s">
        <v>255</v>
      </c>
      <c r="R21" s="130"/>
      <c r="S21" s="130"/>
      <c r="T21" s="152"/>
      <c r="U21" s="152"/>
      <c r="V21" s="152"/>
      <c r="W21" s="152">
        <f t="shared" si="3"/>
        <v>0</v>
      </c>
      <c r="X21" s="152">
        <f t="shared" si="3"/>
        <v>0</v>
      </c>
      <c r="Y21" s="152">
        <f t="shared" si="3"/>
        <v>0</v>
      </c>
      <c r="Z21" s="132"/>
    </row>
    <row r="22" spans="1:26" ht="156.75">
      <c r="A22" s="291"/>
      <c r="B22" s="293"/>
      <c r="C22" s="296"/>
      <c r="D22" s="154" t="s">
        <v>285</v>
      </c>
      <c r="E22" s="130"/>
      <c r="F22" s="130"/>
      <c r="G22" s="185" t="s">
        <v>41</v>
      </c>
      <c r="H22" s="162" t="s">
        <v>75</v>
      </c>
      <c r="I22" s="186" t="s">
        <v>76</v>
      </c>
      <c r="J22" s="155"/>
      <c r="K22" s="187" t="s">
        <v>44</v>
      </c>
      <c r="L22" s="186" t="s">
        <v>77</v>
      </c>
      <c r="M22" s="186" t="s">
        <v>43</v>
      </c>
      <c r="N22" s="155"/>
      <c r="O22" s="155" t="s">
        <v>420</v>
      </c>
      <c r="P22" s="162" t="s">
        <v>370</v>
      </c>
      <c r="Q22" s="160" t="s">
        <v>389</v>
      </c>
      <c r="R22" s="130"/>
      <c r="S22" s="130"/>
      <c r="T22" s="152">
        <v>135.997</v>
      </c>
      <c r="U22" s="152">
        <v>135.997</v>
      </c>
      <c r="V22" s="152"/>
      <c r="W22" s="152">
        <f t="shared" si="3"/>
        <v>0</v>
      </c>
      <c r="X22" s="152">
        <f t="shared" si="3"/>
        <v>0</v>
      </c>
      <c r="Y22" s="152">
        <f t="shared" si="3"/>
        <v>0</v>
      </c>
      <c r="Z22" s="132"/>
    </row>
    <row r="23" spans="1:26" ht="42.75">
      <c r="A23" s="290" t="s">
        <v>78</v>
      </c>
      <c r="B23" s="292" t="s">
        <v>407</v>
      </c>
      <c r="C23" s="294" t="s">
        <v>79</v>
      </c>
      <c r="D23" s="154" t="s">
        <v>314</v>
      </c>
      <c r="E23" s="130"/>
      <c r="F23" s="130"/>
      <c r="G23" s="185"/>
      <c r="H23" s="162"/>
      <c r="I23" s="186"/>
      <c r="J23" s="155"/>
      <c r="K23" s="187"/>
      <c r="L23" s="186"/>
      <c r="M23" s="186"/>
      <c r="N23" s="155"/>
      <c r="O23" s="188"/>
      <c r="P23" s="162" t="s">
        <v>372</v>
      </c>
      <c r="Q23" s="163"/>
      <c r="R23" s="189"/>
      <c r="S23" s="130"/>
      <c r="T23" s="152"/>
      <c r="U23" s="152"/>
      <c r="V23" s="152"/>
      <c r="W23" s="152">
        <f t="shared" si="3"/>
        <v>0</v>
      </c>
      <c r="X23" s="152">
        <f t="shared" si="3"/>
        <v>0</v>
      </c>
      <c r="Y23" s="152">
        <f t="shared" si="3"/>
        <v>0</v>
      </c>
      <c r="Z23" s="132"/>
    </row>
    <row r="24" spans="1:26" ht="156.75">
      <c r="A24" s="291"/>
      <c r="B24" s="293"/>
      <c r="C24" s="296"/>
      <c r="D24" s="154" t="s">
        <v>362</v>
      </c>
      <c r="E24" s="130"/>
      <c r="F24" s="130"/>
      <c r="G24" s="185" t="s">
        <v>41</v>
      </c>
      <c r="H24" s="162" t="s">
        <v>80</v>
      </c>
      <c r="I24" s="186" t="s">
        <v>76</v>
      </c>
      <c r="J24" s="155"/>
      <c r="K24" s="187" t="s">
        <v>44</v>
      </c>
      <c r="L24" s="186" t="s">
        <v>81</v>
      </c>
      <c r="M24" s="186" t="s">
        <v>43</v>
      </c>
      <c r="N24" s="155"/>
      <c r="O24" s="155" t="s">
        <v>420</v>
      </c>
      <c r="P24" s="162" t="s">
        <v>372</v>
      </c>
      <c r="Q24" s="160" t="s">
        <v>389</v>
      </c>
      <c r="R24" s="189"/>
      <c r="S24" s="130"/>
      <c r="T24" s="152">
        <v>469</v>
      </c>
      <c r="U24" s="152">
        <v>469</v>
      </c>
      <c r="V24" s="152">
        <v>470.2</v>
      </c>
      <c r="W24" s="152">
        <f t="shared" si="3"/>
        <v>498.41200000000003</v>
      </c>
      <c r="X24" s="152">
        <f t="shared" si="3"/>
        <v>528.31672</v>
      </c>
      <c r="Y24" s="152">
        <f t="shared" si="3"/>
        <v>560.0157232</v>
      </c>
      <c r="Z24" s="132"/>
    </row>
    <row r="25" spans="1:26" ht="156.75">
      <c r="A25" s="4" t="s">
        <v>82</v>
      </c>
      <c r="B25" s="108" t="s">
        <v>395</v>
      </c>
      <c r="C25" s="64" t="s">
        <v>83</v>
      </c>
      <c r="D25" s="154" t="s">
        <v>84</v>
      </c>
      <c r="E25" s="130"/>
      <c r="F25" s="130"/>
      <c r="G25" s="185" t="s">
        <v>41</v>
      </c>
      <c r="H25" s="162" t="s">
        <v>85</v>
      </c>
      <c r="I25" s="186" t="s">
        <v>76</v>
      </c>
      <c r="J25" s="155"/>
      <c r="K25" s="187" t="s">
        <v>44</v>
      </c>
      <c r="L25" s="186" t="s">
        <v>86</v>
      </c>
      <c r="M25" s="186" t="s">
        <v>43</v>
      </c>
      <c r="N25" s="155"/>
      <c r="O25" s="155" t="s">
        <v>420</v>
      </c>
      <c r="P25" s="162" t="s">
        <v>374</v>
      </c>
      <c r="Q25" s="160" t="s">
        <v>389</v>
      </c>
      <c r="R25" s="130"/>
      <c r="S25" s="130"/>
      <c r="T25" s="152">
        <v>742.4</v>
      </c>
      <c r="U25" s="152">
        <v>742.4</v>
      </c>
      <c r="V25" s="152"/>
      <c r="W25" s="152"/>
      <c r="X25" s="152">
        <f>W25*1.06</f>
        <v>0</v>
      </c>
      <c r="Y25" s="152">
        <f>X25*1.06</f>
        <v>0</v>
      </c>
      <c r="Z25" s="132"/>
    </row>
    <row r="26" spans="1:26" ht="71.25">
      <c r="A26" s="4" t="s">
        <v>87</v>
      </c>
      <c r="B26" s="108" t="s">
        <v>88</v>
      </c>
      <c r="C26" s="64" t="s">
        <v>89</v>
      </c>
      <c r="D26" s="154"/>
      <c r="E26" s="130"/>
      <c r="F26" s="130"/>
      <c r="G26" s="155"/>
      <c r="H26" s="155"/>
      <c r="I26" s="155"/>
      <c r="J26" s="155"/>
      <c r="K26" s="155"/>
      <c r="L26" s="155"/>
      <c r="M26" s="155"/>
      <c r="N26" s="155"/>
      <c r="O26" s="155"/>
      <c r="P26" s="162"/>
      <c r="Q26" s="155"/>
      <c r="R26" s="130"/>
      <c r="S26" s="130"/>
      <c r="T26" s="152"/>
      <c r="U26" s="152"/>
      <c r="V26" s="152"/>
      <c r="W26" s="152"/>
      <c r="X26" s="152">
        <f>W26*1.06</f>
        <v>0</v>
      </c>
      <c r="Y26" s="152">
        <f>X26*1.06</f>
        <v>0</v>
      </c>
      <c r="Z26" s="132"/>
    </row>
    <row r="27" spans="1:26" ht="99.75">
      <c r="A27" s="4" t="s">
        <v>90</v>
      </c>
      <c r="B27" s="108" t="s">
        <v>91</v>
      </c>
      <c r="C27" s="64" t="s">
        <v>92</v>
      </c>
      <c r="D27" s="154"/>
      <c r="E27" s="130"/>
      <c r="F27" s="130"/>
      <c r="G27" s="155"/>
      <c r="H27" s="155"/>
      <c r="I27" s="155"/>
      <c r="J27" s="155"/>
      <c r="K27" s="155"/>
      <c r="L27" s="155"/>
      <c r="M27" s="155"/>
      <c r="N27" s="155"/>
      <c r="O27" s="155"/>
      <c r="P27" s="162"/>
      <c r="Q27" s="155"/>
      <c r="R27" s="130"/>
      <c r="S27" s="130"/>
      <c r="T27" s="152"/>
      <c r="U27" s="152"/>
      <c r="V27" s="152"/>
      <c r="W27" s="152"/>
      <c r="X27" s="152"/>
      <c r="Y27" s="152"/>
      <c r="Z27" s="132"/>
    </row>
    <row r="28" spans="1:26" ht="99.75">
      <c r="A28" s="4" t="s">
        <v>93</v>
      </c>
      <c r="B28" s="108" t="s">
        <v>94</v>
      </c>
      <c r="C28" s="64" t="s">
        <v>95</v>
      </c>
      <c r="D28" s="154" t="s">
        <v>273</v>
      </c>
      <c r="E28" s="130"/>
      <c r="F28" s="130"/>
      <c r="G28" s="155"/>
      <c r="H28" s="155"/>
      <c r="I28" s="155"/>
      <c r="J28" s="155"/>
      <c r="K28" s="155"/>
      <c r="L28" s="155"/>
      <c r="M28" s="155"/>
      <c r="N28" s="155"/>
      <c r="O28" s="155" t="s">
        <v>420</v>
      </c>
      <c r="P28" s="162" t="s">
        <v>375</v>
      </c>
      <c r="Q28" s="160" t="s">
        <v>389</v>
      </c>
      <c r="R28" s="130"/>
      <c r="S28" s="130"/>
      <c r="T28" s="152"/>
      <c r="U28" s="152"/>
      <c r="V28" s="152"/>
      <c r="W28" s="152"/>
      <c r="X28" s="152"/>
      <c r="Y28" s="152"/>
      <c r="Z28" s="132"/>
    </row>
    <row r="29" spans="1:26" ht="199.5">
      <c r="A29" s="4" t="s">
        <v>96</v>
      </c>
      <c r="B29" s="108" t="s">
        <v>97</v>
      </c>
      <c r="C29" s="64" t="s">
        <v>98</v>
      </c>
      <c r="D29" s="154" t="s">
        <v>99</v>
      </c>
      <c r="E29" s="130"/>
      <c r="F29" s="130"/>
      <c r="G29" s="185" t="s">
        <v>100</v>
      </c>
      <c r="H29" s="162" t="s">
        <v>101</v>
      </c>
      <c r="I29" s="186" t="s">
        <v>76</v>
      </c>
      <c r="J29" s="155"/>
      <c r="K29" s="187" t="s">
        <v>102</v>
      </c>
      <c r="L29" s="186" t="s">
        <v>103</v>
      </c>
      <c r="M29" s="186" t="s">
        <v>104</v>
      </c>
      <c r="N29" s="155"/>
      <c r="O29" s="155" t="s">
        <v>420</v>
      </c>
      <c r="P29" s="162" t="s">
        <v>376</v>
      </c>
      <c r="Q29" s="160" t="s">
        <v>389</v>
      </c>
      <c r="R29" s="130"/>
      <c r="S29" s="130"/>
      <c r="T29" s="152">
        <v>23.3</v>
      </c>
      <c r="U29" s="152">
        <v>0</v>
      </c>
      <c r="V29" s="152">
        <v>18</v>
      </c>
      <c r="W29" s="152">
        <f>V29*1.1</f>
        <v>19.8</v>
      </c>
      <c r="X29" s="152">
        <f>W29*1.1</f>
        <v>21.78</v>
      </c>
      <c r="Y29" s="152">
        <f>X29*1.1</f>
        <v>23.958000000000002</v>
      </c>
      <c r="Z29" s="132"/>
    </row>
    <row r="30" spans="1:26" ht="71.25">
      <c r="A30" s="4" t="s">
        <v>105</v>
      </c>
      <c r="B30" s="108" t="s">
        <v>106</v>
      </c>
      <c r="C30" s="64" t="s">
        <v>107</v>
      </c>
      <c r="D30" s="154"/>
      <c r="E30" s="130"/>
      <c r="F30" s="130"/>
      <c r="G30" s="185"/>
      <c r="H30" s="162"/>
      <c r="I30" s="186"/>
      <c r="J30" s="155"/>
      <c r="K30" s="187"/>
      <c r="L30" s="186"/>
      <c r="M30" s="186"/>
      <c r="N30" s="155"/>
      <c r="O30" s="155"/>
      <c r="P30" s="155"/>
      <c r="Q30" s="155"/>
      <c r="R30" s="130"/>
      <c r="S30" s="130"/>
      <c r="T30" s="152"/>
      <c r="U30" s="152"/>
      <c r="V30" s="152"/>
      <c r="W30" s="152"/>
      <c r="X30" s="152"/>
      <c r="Y30" s="152"/>
      <c r="Z30" s="132"/>
    </row>
    <row r="31" spans="1:26" ht="185.25">
      <c r="A31" s="4" t="s">
        <v>108</v>
      </c>
      <c r="B31" s="108" t="s">
        <v>109</v>
      </c>
      <c r="C31" s="64" t="s">
        <v>110</v>
      </c>
      <c r="D31" s="154" t="s">
        <v>111</v>
      </c>
      <c r="E31" s="130"/>
      <c r="F31" s="130"/>
      <c r="G31" s="185" t="s">
        <v>41</v>
      </c>
      <c r="H31" s="162" t="s">
        <v>112</v>
      </c>
      <c r="I31" s="186" t="s">
        <v>76</v>
      </c>
      <c r="J31" s="155"/>
      <c r="K31" s="187" t="s">
        <v>113</v>
      </c>
      <c r="L31" s="186" t="s">
        <v>114</v>
      </c>
      <c r="M31" s="186" t="s">
        <v>115</v>
      </c>
      <c r="N31" s="155"/>
      <c r="O31" s="155" t="s">
        <v>420</v>
      </c>
      <c r="P31" s="162" t="s">
        <v>377</v>
      </c>
      <c r="Q31" s="160" t="s">
        <v>389</v>
      </c>
      <c r="R31" s="130"/>
      <c r="S31" s="130"/>
      <c r="T31" s="152">
        <v>269.846</v>
      </c>
      <c r="U31" s="152">
        <v>256.32654</v>
      </c>
      <c r="V31" s="152">
        <v>425.8</v>
      </c>
      <c r="W31" s="152">
        <f aca="true" t="shared" si="4" ref="W31:Y32">V31*1.1</f>
        <v>468.38000000000005</v>
      </c>
      <c r="X31" s="152">
        <f t="shared" si="4"/>
        <v>515.2180000000001</v>
      </c>
      <c r="Y31" s="152">
        <f t="shared" si="4"/>
        <v>566.7398000000002</v>
      </c>
      <c r="Z31" s="132"/>
    </row>
    <row r="32" spans="1:26" ht="156.75">
      <c r="A32" s="4" t="s">
        <v>116</v>
      </c>
      <c r="B32" s="108" t="s">
        <v>117</v>
      </c>
      <c r="C32" s="64" t="s">
        <v>118</v>
      </c>
      <c r="D32" s="154" t="s">
        <v>111</v>
      </c>
      <c r="E32" s="130"/>
      <c r="F32" s="130"/>
      <c r="G32" s="185" t="s">
        <v>41</v>
      </c>
      <c r="H32" s="162" t="s">
        <v>119</v>
      </c>
      <c r="I32" s="186" t="s">
        <v>76</v>
      </c>
      <c r="J32" s="155"/>
      <c r="K32" s="187" t="s">
        <v>44</v>
      </c>
      <c r="L32" s="186" t="s">
        <v>120</v>
      </c>
      <c r="M32" s="186" t="s">
        <v>43</v>
      </c>
      <c r="N32" s="155"/>
      <c r="O32" s="155" t="s">
        <v>420</v>
      </c>
      <c r="P32" s="162" t="s">
        <v>378</v>
      </c>
      <c r="Q32" s="160" t="s">
        <v>389</v>
      </c>
      <c r="R32" s="130"/>
      <c r="S32" s="130"/>
      <c r="T32" s="152">
        <v>668.602</v>
      </c>
      <c r="U32" s="152">
        <v>641.52969</v>
      </c>
      <c r="V32" s="152">
        <v>674.1</v>
      </c>
      <c r="W32" s="152">
        <f t="shared" si="4"/>
        <v>741.5100000000001</v>
      </c>
      <c r="X32" s="152">
        <f t="shared" si="4"/>
        <v>815.6610000000002</v>
      </c>
      <c r="Y32" s="152">
        <f t="shared" si="4"/>
        <v>897.2271000000003</v>
      </c>
      <c r="Z32" s="132"/>
    </row>
    <row r="33" spans="1:26" ht="171">
      <c r="A33" s="4" t="s">
        <v>121</v>
      </c>
      <c r="B33" s="108" t="s">
        <v>396</v>
      </c>
      <c r="C33" s="64" t="s">
        <v>122</v>
      </c>
      <c r="D33" s="154" t="s">
        <v>111</v>
      </c>
      <c r="E33" s="130"/>
      <c r="F33" s="130"/>
      <c r="G33" s="185" t="s">
        <v>41</v>
      </c>
      <c r="H33" s="162" t="s">
        <v>123</v>
      </c>
      <c r="I33" s="186" t="s">
        <v>76</v>
      </c>
      <c r="J33" s="155"/>
      <c r="K33" s="187" t="s">
        <v>44</v>
      </c>
      <c r="L33" s="186" t="s">
        <v>124</v>
      </c>
      <c r="M33" s="186" t="s">
        <v>43</v>
      </c>
      <c r="N33" s="155"/>
      <c r="O33" s="155" t="s">
        <v>420</v>
      </c>
      <c r="P33" s="162" t="s">
        <v>379</v>
      </c>
      <c r="Q33" s="160" t="s">
        <v>389</v>
      </c>
      <c r="R33" s="130"/>
      <c r="S33" s="130"/>
      <c r="T33" s="152">
        <v>444.362</v>
      </c>
      <c r="U33" s="152">
        <v>427.98641</v>
      </c>
      <c r="V33" s="152">
        <v>476.2</v>
      </c>
      <c r="W33" s="152">
        <f aca="true" t="shared" si="5" ref="W33:Y35">V33*1.1</f>
        <v>523.82</v>
      </c>
      <c r="X33" s="152">
        <f t="shared" si="5"/>
        <v>576.2020000000001</v>
      </c>
      <c r="Y33" s="152">
        <f t="shared" si="5"/>
        <v>633.8222000000002</v>
      </c>
      <c r="Z33" s="132"/>
    </row>
    <row r="34" spans="1:26" ht="114">
      <c r="A34" s="4" t="s">
        <v>125</v>
      </c>
      <c r="B34" s="108" t="s">
        <v>126</v>
      </c>
      <c r="C34" s="64" t="s">
        <v>127</v>
      </c>
      <c r="D34" s="154" t="s">
        <v>111</v>
      </c>
      <c r="E34" s="130"/>
      <c r="F34" s="130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60"/>
      <c r="R34" s="130"/>
      <c r="S34" s="130"/>
      <c r="T34" s="152"/>
      <c r="U34" s="152"/>
      <c r="V34" s="152"/>
      <c r="W34" s="152"/>
      <c r="X34" s="152"/>
      <c r="Y34" s="152"/>
      <c r="Z34" s="132"/>
    </row>
    <row r="35" spans="1:26" ht="156.75">
      <c r="A35" s="60" t="s">
        <v>128</v>
      </c>
      <c r="B35" s="109" t="s">
        <v>129</v>
      </c>
      <c r="C35" s="63" t="s">
        <v>130</v>
      </c>
      <c r="D35" s="154" t="s">
        <v>368</v>
      </c>
      <c r="E35" s="130"/>
      <c r="F35" s="130"/>
      <c r="G35" s="181" t="s">
        <v>41</v>
      </c>
      <c r="H35" s="157" t="s">
        <v>131</v>
      </c>
      <c r="I35" s="253" t="s">
        <v>76</v>
      </c>
      <c r="J35" s="155"/>
      <c r="K35" s="187" t="s">
        <v>44</v>
      </c>
      <c r="L35" s="186" t="s">
        <v>124</v>
      </c>
      <c r="M35" s="186" t="s">
        <v>43</v>
      </c>
      <c r="N35" s="155"/>
      <c r="O35" s="155" t="s">
        <v>420</v>
      </c>
      <c r="P35" s="162" t="s">
        <v>380</v>
      </c>
      <c r="Q35" s="160" t="s">
        <v>389</v>
      </c>
      <c r="R35" s="130"/>
      <c r="S35" s="130"/>
      <c r="T35" s="152">
        <v>13</v>
      </c>
      <c r="U35" s="152">
        <v>0</v>
      </c>
      <c r="V35" s="152">
        <v>13</v>
      </c>
      <c r="W35" s="152">
        <f t="shared" si="5"/>
        <v>14.3</v>
      </c>
      <c r="X35" s="152">
        <f t="shared" si="5"/>
        <v>15.730000000000002</v>
      </c>
      <c r="Y35" s="152">
        <f t="shared" si="5"/>
        <v>17.303000000000004</v>
      </c>
      <c r="Z35" s="132"/>
    </row>
    <row r="36" spans="1:26" ht="85.5">
      <c r="A36" s="4" t="s">
        <v>132</v>
      </c>
      <c r="B36" s="108" t="s">
        <v>133</v>
      </c>
      <c r="C36" s="64" t="s">
        <v>134</v>
      </c>
      <c r="D36" s="154"/>
      <c r="E36" s="130"/>
      <c r="F36" s="130"/>
      <c r="G36" s="213"/>
      <c r="H36" s="216"/>
      <c r="I36" s="253"/>
      <c r="J36" s="155"/>
      <c r="K36" s="187" t="s">
        <v>135</v>
      </c>
      <c r="L36" s="186" t="s">
        <v>136</v>
      </c>
      <c r="M36" s="186" t="s">
        <v>137</v>
      </c>
      <c r="N36" s="155"/>
      <c r="O36" s="155"/>
      <c r="P36" s="155"/>
      <c r="Q36" s="155"/>
      <c r="R36" s="130"/>
      <c r="S36" s="130"/>
      <c r="T36" s="152"/>
      <c r="U36" s="152"/>
      <c r="V36" s="152"/>
      <c r="W36" s="152"/>
      <c r="X36" s="152"/>
      <c r="Y36" s="152"/>
      <c r="Z36" s="132"/>
    </row>
    <row r="37" spans="1:26" ht="85.5">
      <c r="A37" s="4" t="s">
        <v>138</v>
      </c>
      <c r="B37" s="108" t="s">
        <v>139</v>
      </c>
      <c r="C37" s="64" t="s">
        <v>140</v>
      </c>
      <c r="D37" s="154"/>
      <c r="E37" s="130"/>
      <c r="F37" s="130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30"/>
      <c r="S37" s="130"/>
      <c r="T37" s="152"/>
      <c r="U37" s="152"/>
      <c r="V37" s="152"/>
      <c r="W37" s="152"/>
      <c r="X37" s="152"/>
      <c r="Y37" s="152"/>
      <c r="Z37" s="132"/>
    </row>
    <row r="38" spans="1:26" ht="28.5">
      <c r="A38" s="4" t="s">
        <v>141</v>
      </c>
      <c r="B38" s="108" t="s">
        <v>142</v>
      </c>
      <c r="C38" s="64" t="s">
        <v>143</v>
      </c>
      <c r="D38" s="154"/>
      <c r="E38" s="130"/>
      <c r="F38" s="130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30"/>
      <c r="S38" s="130"/>
      <c r="T38" s="152"/>
      <c r="U38" s="152"/>
      <c r="V38" s="152"/>
      <c r="W38" s="152"/>
      <c r="X38" s="152"/>
      <c r="Y38" s="152"/>
      <c r="Z38" s="132"/>
    </row>
    <row r="39" spans="1:26" ht="28.5">
      <c r="A39" s="4" t="s">
        <v>144</v>
      </c>
      <c r="B39" s="108" t="s">
        <v>145</v>
      </c>
      <c r="C39" s="64" t="s">
        <v>146</v>
      </c>
      <c r="D39" s="154"/>
      <c r="E39" s="130"/>
      <c r="F39" s="130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30"/>
      <c r="S39" s="130"/>
      <c r="T39" s="152"/>
      <c r="U39" s="152"/>
      <c r="V39" s="152"/>
      <c r="W39" s="152"/>
      <c r="X39" s="152"/>
      <c r="Y39" s="152"/>
      <c r="Z39" s="132"/>
    </row>
    <row r="40" spans="1:26" ht="156.75">
      <c r="A40" s="4" t="s">
        <v>147</v>
      </c>
      <c r="B40" s="108" t="s">
        <v>148</v>
      </c>
      <c r="C40" s="64" t="s">
        <v>149</v>
      </c>
      <c r="D40" s="154" t="s">
        <v>150</v>
      </c>
      <c r="E40" s="130"/>
      <c r="F40" s="130"/>
      <c r="G40" s="185" t="s">
        <v>41</v>
      </c>
      <c r="H40" s="162" t="s">
        <v>151</v>
      </c>
      <c r="I40" s="186" t="s">
        <v>76</v>
      </c>
      <c r="J40" s="155"/>
      <c r="K40" s="187" t="s">
        <v>44</v>
      </c>
      <c r="L40" s="186" t="s">
        <v>152</v>
      </c>
      <c r="M40" s="186" t="s">
        <v>43</v>
      </c>
      <c r="N40" s="155"/>
      <c r="O40" s="155" t="s">
        <v>420</v>
      </c>
      <c r="P40" s="162" t="s">
        <v>381</v>
      </c>
      <c r="Q40" s="160" t="s">
        <v>389</v>
      </c>
      <c r="R40" s="130"/>
      <c r="S40" s="130"/>
      <c r="T40" s="152">
        <v>34.19</v>
      </c>
      <c r="U40" s="152">
        <v>34.19</v>
      </c>
      <c r="V40" s="152">
        <v>63.5</v>
      </c>
      <c r="W40" s="152">
        <f>V40*1.1</f>
        <v>69.85000000000001</v>
      </c>
      <c r="X40" s="152">
        <f>W40*1.1</f>
        <v>76.83500000000002</v>
      </c>
      <c r="Y40" s="152">
        <f>X40*1.1</f>
        <v>84.51850000000003</v>
      </c>
      <c r="Z40" s="132"/>
    </row>
    <row r="41" spans="1:26" ht="356.25">
      <c r="A41" s="4" t="s">
        <v>153</v>
      </c>
      <c r="B41" s="108" t="s">
        <v>397</v>
      </c>
      <c r="C41" s="64" t="s">
        <v>154</v>
      </c>
      <c r="D41" s="154" t="s">
        <v>223</v>
      </c>
      <c r="E41" s="130"/>
      <c r="F41" s="130"/>
      <c r="G41" s="185" t="s">
        <v>41</v>
      </c>
      <c r="H41" s="162" t="s">
        <v>151</v>
      </c>
      <c r="I41" s="186" t="s">
        <v>76</v>
      </c>
      <c r="J41" s="155"/>
      <c r="K41" s="187" t="s">
        <v>44</v>
      </c>
      <c r="L41" s="186" t="s">
        <v>152</v>
      </c>
      <c r="M41" s="186" t="s">
        <v>43</v>
      </c>
      <c r="N41" s="155"/>
      <c r="O41" s="155" t="s">
        <v>420</v>
      </c>
      <c r="P41" s="162" t="s">
        <v>382</v>
      </c>
      <c r="Q41" s="160" t="s">
        <v>389</v>
      </c>
      <c r="R41" s="130"/>
      <c r="S41" s="130"/>
      <c r="T41" s="152">
        <v>105.7</v>
      </c>
      <c r="U41" s="152">
        <v>105.705</v>
      </c>
      <c r="V41" s="152"/>
      <c r="W41" s="152"/>
      <c r="X41" s="152"/>
      <c r="Y41" s="152"/>
      <c r="Z41" s="132"/>
    </row>
    <row r="42" spans="1:26" ht="156.75">
      <c r="A42" s="4" t="s">
        <v>155</v>
      </c>
      <c r="B42" s="108" t="s">
        <v>156</v>
      </c>
      <c r="C42" s="64" t="s">
        <v>157</v>
      </c>
      <c r="D42" s="154" t="s">
        <v>150</v>
      </c>
      <c r="E42" s="130"/>
      <c r="F42" s="130"/>
      <c r="G42" s="185" t="s">
        <v>41</v>
      </c>
      <c r="H42" s="162" t="s">
        <v>151</v>
      </c>
      <c r="I42" s="186" t="s">
        <v>76</v>
      </c>
      <c r="J42" s="155"/>
      <c r="K42" s="187" t="s">
        <v>44</v>
      </c>
      <c r="L42" s="186" t="s">
        <v>152</v>
      </c>
      <c r="M42" s="186" t="s">
        <v>43</v>
      </c>
      <c r="N42" s="155"/>
      <c r="O42" s="155" t="s">
        <v>420</v>
      </c>
      <c r="P42" s="162" t="s">
        <v>383</v>
      </c>
      <c r="Q42" s="160" t="s">
        <v>389</v>
      </c>
      <c r="R42" s="130"/>
      <c r="S42" s="130"/>
      <c r="T42" s="152">
        <v>451.902</v>
      </c>
      <c r="U42" s="152">
        <v>385.54399</v>
      </c>
      <c r="V42" s="152">
        <v>250</v>
      </c>
      <c r="W42" s="152">
        <f>V42*1.1</f>
        <v>275</v>
      </c>
      <c r="X42" s="152">
        <f>W42*1.1</f>
        <v>302.5</v>
      </c>
      <c r="Y42" s="152">
        <f>X42*1.1</f>
        <v>332.75</v>
      </c>
      <c r="Z42" s="132"/>
    </row>
    <row r="43" spans="1:26" ht="28.5">
      <c r="A43" s="4" t="s">
        <v>158</v>
      </c>
      <c r="B43" s="108" t="s">
        <v>159</v>
      </c>
      <c r="C43" s="64" t="s">
        <v>160</v>
      </c>
      <c r="D43" s="154"/>
      <c r="E43" s="130"/>
      <c r="F43" s="130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30"/>
      <c r="S43" s="130"/>
      <c r="T43" s="152"/>
      <c r="U43" s="152"/>
      <c r="V43" s="152"/>
      <c r="W43" s="152"/>
      <c r="X43" s="152"/>
      <c r="Y43" s="152"/>
      <c r="Z43" s="132"/>
    </row>
    <row r="44" spans="1:26" ht="99.75">
      <c r="A44" s="4" t="s">
        <v>161</v>
      </c>
      <c r="B44" s="108" t="s">
        <v>162</v>
      </c>
      <c r="C44" s="64" t="s">
        <v>163</v>
      </c>
      <c r="D44" s="154"/>
      <c r="E44" s="130"/>
      <c r="F44" s="130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30"/>
      <c r="S44" s="130"/>
      <c r="T44" s="152"/>
      <c r="U44" s="152"/>
      <c r="V44" s="152"/>
      <c r="W44" s="152"/>
      <c r="X44" s="152"/>
      <c r="Y44" s="152"/>
      <c r="Z44" s="132"/>
    </row>
    <row r="45" spans="1:26" ht="85.5">
      <c r="A45" s="4" t="s">
        <v>164</v>
      </c>
      <c r="B45" s="108" t="s">
        <v>165</v>
      </c>
      <c r="C45" s="64" t="s">
        <v>166</v>
      </c>
      <c r="D45" s="154"/>
      <c r="E45" s="130"/>
      <c r="F45" s="130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30"/>
      <c r="S45" s="130"/>
      <c r="T45" s="152"/>
      <c r="U45" s="152"/>
      <c r="V45" s="152"/>
      <c r="W45" s="152"/>
      <c r="X45" s="152"/>
      <c r="Y45" s="152"/>
      <c r="Z45" s="132"/>
    </row>
    <row r="46" spans="1:26" ht="85.5">
      <c r="A46" s="4" t="s">
        <v>167</v>
      </c>
      <c r="B46" s="108" t="s">
        <v>168</v>
      </c>
      <c r="C46" s="64" t="s">
        <v>169</v>
      </c>
      <c r="D46" s="154"/>
      <c r="E46" s="130"/>
      <c r="F46" s="130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30"/>
      <c r="S46" s="130"/>
      <c r="T46" s="152"/>
      <c r="U46" s="152"/>
      <c r="V46" s="152"/>
      <c r="W46" s="152"/>
      <c r="X46" s="152"/>
      <c r="Y46" s="152"/>
      <c r="Z46" s="132"/>
    </row>
    <row r="47" spans="1:26" ht="57">
      <c r="A47" s="4" t="s">
        <v>170</v>
      </c>
      <c r="B47" s="108" t="s">
        <v>171</v>
      </c>
      <c r="C47" s="64" t="s">
        <v>172</v>
      </c>
      <c r="D47" s="154"/>
      <c r="E47" s="130"/>
      <c r="F47" s="130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30"/>
      <c r="S47" s="130"/>
      <c r="T47" s="152"/>
      <c r="U47" s="152"/>
      <c r="V47" s="152"/>
      <c r="W47" s="152"/>
      <c r="X47" s="152"/>
      <c r="Y47" s="152"/>
      <c r="Z47" s="132"/>
    </row>
    <row r="48" spans="1:26" ht="71.25">
      <c r="A48" s="4" t="s">
        <v>173</v>
      </c>
      <c r="B48" s="108" t="s">
        <v>174</v>
      </c>
      <c r="C48" s="64" t="s">
        <v>175</v>
      </c>
      <c r="D48" s="154"/>
      <c r="E48" s="130"/>
      <c r="F48" s="130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30"/>
      <c r="S48" s="130"/>
      <c r="T48" s="152"/>
      <c r="U48" s="152"/>
      <c r="V48" s="152"/>
      <c r="W48" s="152"/>
      <c r="X48" s="152"/>
      <c r="Y48" s="152"/>
      <c r="Z48" s="132"/>
    </row>
    <row r="49" spans="1:26" ht="71.25">
      <c r="A49" s="4" t="s">
        <v>176</v>
      </c>
      <c r="B49" s="108" t="s">
        <v>177</v>
      </c>
      <c r="C49" s="64" t="s">
        <v>178</v>
      </c>
      <c r="D49" s="154"/>
      <c r="E49" s="130"/>
      <c r="F49" s="130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30"/>
      <c r="S49" s="130"/>
      <c r="T49" s="152"/>
      <c r="U49" s="152"/>
      <c r="V49" s="152"/>
      <c r="W49" s="152"/>
      <c r="X49" s="152"/>
      <c r="Y49" s="152"/>
      <c r="Z49" s="132"/>
    </row>
    <row r="50" spans="1:26" ht="156.75">
      <c r="A50" s="4" t="s">
        <v>179</v>
      </c>
      <c r="B50" s="108" t="s">
        <v>180</v>
      </c>
      <c r="C50" s="64" t="s">
        <v>181</v>
      </c>
      <c r="D50" s="154" t="s">
        <v>84</v>
      </c>
      <c r="E50" s="130"/>
      <c r="F50" s="130"/>
      <c r="G50" s="185" t="s">
        <v>41</v>
      </c>
      <c r="H50" s="162" t="s">
        <v>182</v>
      </c>
      <c r="I50" s="186" t="s">
        <v>76</v>
      </c>
      <c r="J50" s="155"/>
      <c r="K50" s="187" t="s">
        <v>44</v>
      </c>
      <c r="L50" s="186" t="s">
        <v>183</v>
      </c>
      <c r="M50" s="186" t="s">
        <v>184</v>
      </c>
      <c r="N50" s="155"/>
      <c r="O50" s="155"/>
      <c r="P50" s="155"/>
      <c r="Q50" s="160"/>
      <c r="R50" s="130"/>
      <c r="S50" s="130"/>
      <c r="T50" s="152"/>
      <c r="U50" s="152"/>
      <c r="V50" s="152"/>
      <c r="W50" s="152"/>
      <c r="X50" s="152"/>
      <c r="Y50" s="152"/>
      <c r="Z50" s="132"/>
    </row>
    <row r="51" spans="1:26" ht="42.75">
      <c r="A51" s="4" t="s">
        <v>185</v>
      </c>
      <c r="B51" s="108" t="s">
        <v>186</v>
      </c>
      <c r="C51" s="64" t="s">
        <v>187</v>
      </c>
      <c r="D51" s="154"/>
      <c r="E51" s="130"/>
      <c r="F51" s="130"/>
      <c r="G51" s="185"/>
      <c r="H51" s="162"/>
      <c r="I51" s="186"/>
      <c r="J51" s="155"/>
      <c r="K51" s="155"/>
      <c r="L51" s="155"/>
      <c r="M51" s="155"/>
      <c r="N51" s="155"/>
      <c r="O51" s="155"/>
      <c r="P51" s="155"/>
      <c r="Q51" s="155"/>
      <c r="R51" s="130"/>
      <c r="S51" s="130"/>
      <c r="T51" s="152"/>
      <c r="U51" s="152"/>
      <c r="V51" s="152"/>
      <c r="W51" s="152"/>
      <c r="X51" s="152"/>
      <c r="Y51" s="152"/>
      <c r="Z51" s="132"/>
    </row>
    <row r="52" spans="1:26" ht="99.75">
      <c r="A52" s="4" t="s">
        <v>188</v>
      </c>
      <c r="B52" s="108" t="s">
        <v>189</v>
      </c>
      <c r="C52" s="64" t="s">
        <v>190</v>
      </c>
      <c r="D52" s="154"/>
      <c r="E52" s="130"/>
      <c r="F52" s="130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30"/>
      <c r="S52" s="130"/>
      <c r="T52" s="152"/>
      <c r="U52" s="152"/>
      <c r="V52" s="152"/>
      <c r="W52" s="152"/>
      <c r="X52" s="152"/>
      <c r="Y52" s="152"/>
      <c r="Z52" s="132"/>
    </row>
    <row r="53" spans="1:26" ht="28.5">
      <c r="A53" s="4" t="s">
        <v>191</v>
      </c>
      <c r="B53" s="108" t="s">
        <v>192</v>
      </c>
      <c r="C53" s="64" t="s">
        <v>193</v>
      </c>
      <c r="D53" s="154"/>
      <c r="E53" s="130"/>
      <c r="F53" s="130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30"/>
      <c r="S53" s="130"/>
      <c r="T53" s="152"/>
      <c r="U53" s="152"/>
      <c r="V53" s="152"/>
      <c r="W53" s="152"/>
      <c r="X53" s="152"/>
      <c r="Y53" s="152"/>
      <c r="Z53" s="132"/>
    </row>
    <row r="54" spans="1:26" ht="57">
      <c r="A54" s="4" t="s">
        <v>194</v>
      </c>
      <c r="B54" s="108" t="s">
        <v>195</v>
      </c>
      <c r="C54" s="64" t="s">
        <v>196</v>
      </c>
      <c r="D54" s="154"/>
      <c r="E54" s="130"/>
      <c r="F54" s="130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30"/>
      <c r="S54" s="130"/>
      <c r="T54" s="152"/>
      <c r="U54" s="152"/>
      <c r="V54" s="152"/>
      <c r="W54" s="152"/>
      <c r="X54" s="152"/>
      <c r="Y54" s="152"/>
      <c r="Z54" s="132"/>
    </row>
    <row r="55" spans="1:26" ht="128.25">
      <c r="A55" s="66" t="s">
        <v>197</v>
      </c>
      <c r="B55" s="108" t="s">
        <v>198</v>
      </c>
      <c r="C55" s="64" t="s">
        <v>199</v>
      </c>
      <c r="D55" s="154"/>
      <c r="E55" s="130"/>
      <c r="F55" s="130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30"/>
      <c r="S55" s="130"/>
      <c r="T55" s="152">
        <f aca="true" t="shared" si="6" ref="T55:Y55">SUM(T56:T59)</f>
        <v>498.1</v>
      </c>
      <c r="U55" s="152">
        <f t="shared" si="6"/>
        <v>498.1</v>
      </c>
      <c r="V55" s="152">
        <f t="shared" si="6"/>
        <v>185.9</v>
      </c>
      <c r="W55" s="152">
        <f t="shared" si="6"/>
        <v>0</v>
      </c>
      <c r="X55" s="152">
        <f t="shared" si="6"/>
        <v>0</v>
      </c>
      <c r="Y55" s="152">
        <f t="shared" si="6"/>
        <v>0</v>
      </c>
      <c r="Z55" s="132"/>
    </row>
    <row r="56" spans="1:26" ht="156.75">
      <c r="A56" s="8" t="s">
        <v>408</v>
      </c>
      <c r="B56" s="108" t="s">
        <v>200</v>
      </c>
      <c r="C56" s="64" t="s">
        <v>274</v>
      </c>
      <c r="D56" s="154" t="s">
        <v>272</v>
      </c>
      <c r="E56" s="130"/>
      <c r="F56" s="130"/>
      <c r="G56" s="185" t="s">
        <v>41</v>
      </c>
      <c r="H56" s="162" t="s">
        <v>85</v>
      </c>
      <c r="I56" s="186" t="s">
        <v>76</v>
      </c>
      <c r="J56" s="155"/>
      <c r="K56" s="187" t="s">
        <v>44</v>
      </c>
      <c r="L56" s="186" t="s">
        <v>86</v>
      </c>
      <c r="M56" s="186" t="s">
        <v>43</v>
      </c>
      <c r="N56" s="155"/>
      <c r="O56" s="155" t="s">
        <v>420</v>
      </c>
      <c r="P56" s="162" t="s">
        <v>374</v>
      </c>
      <c r="Q56" s="160" t="s">
        <v>389</v>
      </c>
      <c r="R56" s="130"/>
      <c r="S56" s="130"/>
      <c r="T56" s="152">
        <v>498.1</v>
      </c>
      <c r="U56" s="152">
        <v>498.1</v>
      </c>
      <c r="V56" s="152">
        <v>185.9</v>
      </c>
      <c r="W56" s="152"/>
      <c r="X56" s="152"/>
      <c r="Y56" s="152"/>
      <c r="Z56" s="132"/>
    </row>
    <row r="57" spans="1:26" ht="71.25">
      <c r="A57" s="8" t="s">
        <v>402</v>
      </c>
      <c r="B57" s="108" t="s">
        <v>109</v>
      </c>
      <c r="C57" s="64" t="s">
        <v>275</v>
      </c>
      <c r="D57" s="154"/>
      <c r="E57" s="130"/>
      <c r="F57" s="130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30"/>
      <c r="S57" s="130"/>
      <c r="T57" s="152"/>
      <c r="U57" s="152"/>
      <c r="V57" s="152"/>
      <c r="W57" s="152"/>
      <c r="X57" s="152"/>
      <c r="Y57" s="152"/>
      <c r="Z57" s="132"/>
    </row>
    <row r="58" spans="1:26" ht="99.75">
      <c r="A58" s="8" t="s">
        <v>403</v>
      </c>
      <c r="B58" s="108" t="s">
        <v>117</v>
      </c>
      <c r="C58" s="64" t="s">
        <v>276</v>
      </c>
      <c r="D58" s="154"/>
      <c r="E58" s="130"/>
      <c r="F58" s="130"/>
      <c r="G58" s="155"/>
      <c r="H58" s="155"/>
      <c r="I58" s="155"/>
      <c r="J58" s="155"/>
      <c r="K58" s="155"/>
      <c r="L58" s="155"/>
      <c r="M58" s="155"/>
      <c r="N58" s="155"/>
      <c r="O58" s="155" t="s">
        <v>420</v>
      </c>
      <c r="P58" s="162" t="s">
        <v>385</v>
      </c>
      <c r="Q58" s="160" t="s">
        <v>389</v>
      </c>
      <c r="R58" s="130"/>
      <c r="S58" s="130"/>
      <c r="T58" s="152"/>
      <c r="U58" s="152"/>
      <c r="V58" s="152"/>
      <c r="W58" s="152"/>
      <c r="X58" s="152"/>
      <c r="Y58" s="152"/>
      <c r="Z58" s="132"/>
    </row>
    <row r="59" spans="1:26" ht="85.5">
      <c r="A59" s="4"/>
      <c r="B59" s="108" t="s">
        <v>409</v>
      </c>
      <c r="C59" s="64" t="s">
        <v>277</v>
      </c>
      <c r="D59" s="154"/>
      <c r="E59" s="130"/>
      <c r="F59" s="130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30"/>
      <c r="S59" s="130"/>
      <c r="T59" s="152"/>
      <c r="U59" s="152"/>
      <c r="V59" s="152"/>
      <c r="W59" s="152"/>
      <c r="X59" s="152"/>
      <c r="Y59" s="152"/>
      <c r="Z59" s="132"/>
    </row>
    <row r="60" spans="1:26" ht="114">
      <c r="A60" s="66" t="s">
        <v>201</v>
      </c>
      <c r="B60" s="108" t="s">
        <v>202</v>
      </c>
      <c r="C60" s="64" t="s">
        <v>203</v>
      </c>
      <c r="D60" s="154"/>
      <c r="E60" s="130"/>
      <c r="F60" s="130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30"/>
      <c r="S60" s="130"/>
      <c r="T60" s="152">
        <f aca="true" t="shared" si="7" ref="T60:Y60">SUM(T61:T62)</f>
        <v>108.45</v>
      </c>
      <c r="U60" s="152">
        <f t="shared" si="7"/>
        <v>108.45</v>
      </c>
      <c r="V60" s="152">
        <f t="shared" si="7"/>
        <v>111.86</v>
      </c>
      <c r="W60" s="152">
        <f t="shared" si="7"/>
        <v>117.453</v>
      </c>
      <c r="X60" s="152">
        <f t="shared" si="7"/>
        <v>123.32565000000001</v>
      </c>
      <c r="Y60" s="152">
        <f t="shared" si="7"/>
        <v>129.49193250000002</v>
      </c>
      <c r="Z60" s="132"/>
    </row>
    <row r="61" spans="1:26" ht="156.75">
      <c r="A61" s="67" t="s">
        <v>349</v>
      </c>
      <c r="B61" s="108" t="s">
        <v>217</v>
      </c>
      <c r="C61" s="64"/>
      <c r="D61" s="154" t="s">
        <v>204</v>
      </c>
      <c r="E61" s="130"/>
      <c r="F61" s="130"/>
      <c r="G61" s="185" t="s">
        <v>41</v>
      </c>
      <c r="H61" s="162" t="s">
        <v>205</v>
      </c>
      <c r="I61" s="186" t="s">
        <v>76</v>
      </c>
      <c r="J61" s="155"/>
      <c r="K61" s="187" t="s">
        <v>44</v>
      </c>
      <c r="L61" s="186" t="s">
        <v>45</v>
      </c>
      <c r="M61" s="186" t="s">
        <v>43</v>
      </c>
      <c r="N61" s="155"/>
      <c r="O61" s="155" t="s">
        <v>431</v>
      </c>
      <c r="P61" s="155"/>
      <c r="Q61" s="160" t="s">
        <v>390</v>
      </c>
      <c r="R61" s="130"/>
      <c r="S61" s="130"/>
      <c r="T61" s="152">
        <v>108.45</v>
      </c>
      <c r="U61" s="152">
        <v>108.45</v>
      </c>
      <c r="V61" s="152">
        <v>111.86</v>
      </c>
      <c r="W61" s="152">
        <f>V61*1.05</f>
        <v>117.453</v>
      </c>
      <c r="X61" s="152">
        <f>W61*1.05</f>
        <v>123.32565000000001</v>
      </c>
      <c r="Y61" s="152">
        <f>X61*1.05</f>
        <v>129.49193250000002</v>
      </c>
      <c r="Z61" s="132"/>
    </row>
    <row r="62" spans="1:26" ht="14.25">
      <c r="A62" s="67" t="s">
        <v>350</v>
      </c>
      <c r="B62" s="108" t="s">
        <v>218</v>
      </c>
      <c r="C62" s="64"/>
      <c r="D62" s="154" t="s">
        <v>150</v>
      </c>
      <c r="E62" s="130"/>
      <c r="F62" s="130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30"/>
      <c r="S62" s="130"/>
      <c r="T62" s="152"/>
      <c r="U62" s="152"/>
      <c r="V62" s="152"/>
      <c r="W62" s="152"/>
      <c r="X62" s="152"/>
      <c r="Y62" s="152"/>
      <c r="Z62" s="132"/>
    </row>
    <row r="63" spans="1:26" ht="171">
      <c r="A63" s="4" t="s">
        <v>206</v>
      </c>
      <c r="B63" s="108" t="s">
        <v>410</v>
      </c>
      <c r="C63" s="64" t="s">
        <v>207</v>
      </c>
      <c r="D63" s="154"/>
      <c r="E63" s="130"/>
      <c r="F63" s="130"/>
      <c r="G63" s="155"/>
      <c r="H63" s="155"/>
      <c r="I63" s="155"/>
      <c r="J63" s="155"/>
      <c r="K63" s="155"/>
      <c r="L63" s="155"/>
      <c r="M63" s="155"/>
      <c r="N63" s="130"/>
      <c r="O63" s="155"/>
      <c r="P63" s="130"/>
      <c r="Q63" s="130"/>
      <c r="R63" s="130"/>
      <c r="S63" s="130"/>
      <c r="T63" s="152">
        <f aca="true" t="shared" si="8" ref="T63:Y63">SUM(T65)</f>
        <v>0</v>
      </c>
      <c r="U63" s="152">
        <f t="shared" si="8"/>
        <v>0</v>
      </c>
      <c r="V63" s="152">
        <f t="shared" si="8"/>
        <v>0</v>
      </c>
      <c r="W63" s="152">
        <f t="shared" si="8"/>
        <v>0</v>
      </c>
      <c r="X63" s="152">
        <f t="shared" si="8"/>
        <v>0</v>
      </c>
      <c r="Y63" s="152">
        <f t="shared" si="8"/>
        <v>0</v>
      </c>
      <c r="Z63" s="132"/>
    </row>
    <row r="64" spans="1:26" ht="156.75">
      <c r="A64" s="4" t="s">
        <v>398</v>
      </c>
      <c r="B64" s="108" t="s">
        <v>411</v>
      </c>
      <c r="C64" s="68" t="s">
        <v>400</v>
      </c>
      <c r="D64" s="167" t="s">
        <v>111</v>
      </c>
      <c r="E64" s="168"/>
      <c r="F64" s="168"/>
      <c r="G64" s="190" t="s">
        <v>41</v>
      </c>
      <c r="H64" s="170" t="s">
        <v>205</v>
      </c>
      <c r="I64" s="191" t="s">
        <v>76</v>
      </c>
      <c r="J64" s="130"/>
      <c r="K64" s="192" t="s">
        <v>44</v>
      </c>
      <c r="L64" s="191" t="s">
        <v>45</v>
      </c>
      <c r="M64" s="191" t="s">
        <v>43</v>
      </c>
      <c r="N64" s="130"/>
      <c r="O64" s="155" t="s">
        <v>431</v>
      </c>
      <c r="P64" s="130"/>
      <c r="Q64" s="160" t="s">
        <v>255</v>
      </c>
      <c r="R64" s="130"/>
      <c r="S64" s="130"/>
      <c r="T64" s="152"/>
      <c r="U64" s="152"/>
      <c r="V64" s="152"/>
      <c r="W64" s="152"/>
      <c r="X64" s="152"/>
      <c r="Y64" s="152"/>
      <c r="Z64" s="132"/>
    </row>
    <row r="65" spans="1:26" ht="156.75">
      <c r="A65" s="8" t="s">
        <v>399</v>
      </c>
      <c r="B65" s="110" t="s">
        <v>268</v>
      </c>
      <c r="C65" s="69" t="s">
        <v>269</v>
      </c>
      <c r="D65" s="193" t="s">
        <v>270</v>
      </c>
      <c r="E65" s="130"/>
      <c r="F65" s="130"/>
      <c r="G65" s="185" t="s">
        <v>41</v>
      </c>
      <c r="H65" s="162" t="s">
        <v>205</v>
      </c>
      <c r="I65" s="186" t="s">
        <v>76</v>
      </c>
      <c r="J65" s="155"/>
      <c r="K65" s="187" t="s">
        <v>44</v>
      </c>
      <c r="L65" s="186" t="s">
        <v>45</v>
      </c>
      <c r="M65" s="186" t="s">
        <v>43</v>
      </c>
      <c r="N65" s="155"/>
      <c r="O65" s="155" t="s">
        <v>313</v>
      </c>
      <c r="P65" s="155"/>
      <c r="Q65" s="160" t="s">
        <v>390</v>
      </c>
      <c r="R65" s="130"/>
      <c r="S65" s="130"/>
      <c r="T65" s="152">
        <v>0</v>
      </c>
      <c r="U65" s="152">
        <v>0</v>
      </c>
      <c r="V65" s="152"/>
      <c r="W65" s="152"/>
      <c r="X65" s="152"/>
      <c r="Y65" s="152"/>
      <c r="Z65" s="132"/>
    </row>
    <row r="66" spans="1:26" ht="28.5">
      <c r="A66" s="66"/>
      <c r="B66" s="107" t="s">
        <v>208</v>
      </c>
      <c r="C66" s="65"/>
      <c r="D66" s="154"/>
      <c r="E66" s="130"/>
      <c r="F66" s="130"/>
      <c r="G66" s="194"/>
      <c r="H66" s="195"/>
      <c r="I66" s="195"/>
      <c r="J66" s="195"/>
      <c r="K66" s="195"/>
      <c r="L66" s="195"/>
      <c r="M66" s="195"/>
      <c r="N66" s="130"/>
      <c r="O66" s="130"/>
      <c r="P66" s="130" t="s">
        <v>209</v>
      </c>
      <c r="Q66" s="175"/>
      <c r="R66" s="130"/>
      <c r="S66" s="130"/>
      <c r="T66" s="176">
        <f aca="true" t="shared" si="9" ref="T66:Y66">SUM(T8,T55,T60,T63)</f>
        <v>4656.31</v>
      </c>
      <c r="U66" s="176">
        <f t="shared" si="9"/>
        <v>4481.27456</v>
      </c>
      <c r="V66" s="176">
        <f t="shared" si="9"/>
        <v>3459.378</v>
      </c>
      <c r="W66" s="176">
        <f t="shared" si="9"/>
        <v>3545.5920800000004</v>
      </c>
      <c r="X66" s="176">
        <f t="shared" si="9"/>
        <v>3841.6594748000007</v>
      </c>
      <c r="Y66" s="176">
        <f t="shared" si="9"/>
        <v>4163.882826788001</v>
      </c>
      <c r="Z66" s="132"/>
    </row>
    <row r="67" spans="1:26" ht="29.25">
      <c r="A67" s="17"/>
      <c r="B67" s="115" t="s">
        <v>321</v>
      </c>
      <c r="C67" s="9"/>
      <c r="D67" s="193" t="s">
        <v>111</v>
      </c>
      <c r="E67" s="148"/>
      <c r="F67" s="148"/>
      <c r="G67" s="115"/>
      <c r="H67" s="112"/>
      <c r="I67" s="112"/>
      <c r="J67" s="112"/>
      <c r="K67" s="112"/>
      <c r="L67" s="112"/>
      <c r="M67" s="112"/>
      <c r="N67" s="148"/>
      <c r="O67" s="148"/>
      <c r="P67" s="148"/>
      <c r="Q67" s="209"/>
      <c r="R67" s="209"/>
      <c r="S67" s="209"/>
      <c r="T67" s="178">
        <v>1.06834</v>
      </c>
      <c r="U67" s="178">
        <v>1.06834</v>
      </c>
      <c r="V67" s="178"/>
      <c r="W67" s="178"/>
      <c r="X67" s="178"/>
      <c r="Y67" s="178"/>
      <c r="Z67" s="217"/>
    </row>
    <row r="68" spans="1:26" ht="15">
      <c r="A68" s="9"/>
      <c r="B68" s="113"/>
      <c r="C68" s="9"/>
      <c r="D68" s="198"/>
      <c r="E68" s="112"/>
      <c r="F68" s="112"/>
      <c r="G68" s="130"/>
      <c r="H68" s="130"/>
      <c r="I68" s="130"/>
      <c r="J68" s="130"/>
      <c r="K68" s="130"/>
      <c r="L68" s="130"/>
      <c r="M68" s="130"/>
      <c r="N68" s="112"/>
      <c r="O68" s="112"/>
      <c r="P68" s="112"/>
      <c r="Q68" s="112"/>
      <c r="R68" s="112"/>
      <c r="S68" s="112"/>
      <c r="T68" s="132"/>
      <c r="U68" s="132"/>
      <c r="V68" s="132"/>
      <c r="W68" s="132"/>
      <c r="X68" s="132"/>
      <c r="Y68" s="132"/>
      <c r="Z68" s="217"/>
    </row>
    <row r="69" spans="1:26" ht="15">
      <c r="A69" s="9"/>
      <c r="B69" s="114"/>
      <c r="C69" s="9"/>
      <c r="D69" s="196"/>
      <c r="E69" s="112"/>
      <c r="F69" s="112"/>
      <c r="G69" s="115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32"/>
      <c r="U69" s="132"/>
      <c r="V69" s="132"/>
      <c r="W69" s="132"/>
      <c r="X69" s="132"/>
      <c r="Y69" s="132"/>
      <c r="Z69" s="217"/>
    </row>
    <row r="70" spans="1:26" s="11" customFormat="1" ht="14.25">
      <c r="A70" s="9"/>
      <c r="B70" s="115" t="s">
        <v>282</v>
      </c>
      <c r="C70" s="9"/>
      <c r="D70" s="196" t="s">
        <v>150</v>
      </c>
      <c r="E70" s="112"/>
      <c r="F70" s="112"/>
      <c r="G70" s="115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32">
        <v>9315.134</v>
      </c>
      <c r="U70" s="132">
        <v>9315.134</v>
      </c>
      <c r="V70" s="132"/>
      <c r="W70" s="132"/>
      <c r="X70" s="132"/>
      <c r="Y70" s="132"/>
      <c r="Z70" s="218"/>
    </row>
    <row r="71" spans="1:26" s="11" customFormat="1" ht="71.25">
      <c r="A71" s="9"/>
      <c r="B71" s="115" t="s">
        <v>406</v>
      </c>
      <c r="C71" s="9"/>
      <c r="D71" s="198">
        <v>1003</v>
      </c>
      <c r="E71" s="112"/>
      <c r="F71" s="112"/>
      <c r="G71" s="115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32">
        <v>1213.1</v>
      </c>
      <c r="U71" s="132">
        <v>1213.1</v>
      </c>
      <c r="V71" s="132">
        <v>417.6</v>
      </c>
      <c r="W71" s="132">
        <f>V71*1.1</f>
        <v>459.36000000000007</v>
      </c>
      <c r="X71" s="132">
        <f>W71*1.1</f>
        <v>505.2960000000001</v>
      </c>
      <c r="Y71" s="132">
        <f>X71*1.1</f>
        <v>555.8256000000001</v>
      </c>
      <c r="Z71" s="218"/>
    </row>
    <row r="72" spans="1:27" ht="15">
      <c r="A72" s="9"/>
      <c r="B72" s="113" t="s">
        <v>280</v>
      </c>
      <c r="C72" s="9"/>
      <c r="D72" s="112"/>
      <c r="E72" s="112"/>
      <c r="F72" s="112"/>
      <c r="G72" s="115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33">
        <f aca="true" t="shared" si="10" ref="T72:Y72">T66+T67+T68+T69+T70+T71</f>
        <v>15185.612340000001</v>
      </c>
      <c r="U72" s="133">
        <f t="shared" si="10"/>
        <v>15010.5769</v>
      </c>
      <c r="V72" s="133">
        <f t="shared" si="10"/>
        <v>3876.978</v>
      </c>
      <c r="W72" s="133">
        <f t="shared" si="10"/>
        <v>4004.9520800000005</v>
      </c>
      <c r="X72" s="133">
        <f t="shared" si="10"/>
        <v>4346.955474800001</v>
      </c>
      <c r="Y72" s="133">
        <f t="shared" si="10"/>
        <v>4719.708426788001</v>
      </c>
      <c r="Z72" s="219"/>
      <c r="AA72" s="45"/>
    </row>
    <row r="73" spans="1:25" ht="12.75">
      <c r="A73" s="11"/>
      <c r="B73" s="11"/>
      <c r="C73" s="11"/>
      <c r="D73" s="11"/>
      <c r="E73" s="11"/>
      <c r="F73" s="11"/>
      <c r="N73" s="11"/>
      <c r="O73" s="11"/>
      <c r="P73" s="11"/>
      <c r="Q73" s="276"/>
      <c r="R73" s="276"/>
      <c r="S73" s="276"/>
      <c r="T73" s="276"/>
      <c r="U73" s="276"/>
      <c r="V73" s="11"/>
      <c r="W73" s="11"/>
      <c r="X73" s="11" t="s">
        <v>209</v>
      </c>
      <c r="Y73" s="11"/>
    </row>
    <row r="74" spans="1:26" ht="19.5" customHeight="1">
      <c r="A74" s="11"/>
      <c r="B74" s="97"/>
      <c r="C74" s="97"/>
      <c r="D74" s="97"/>
      <c r="E74" s="95"/>
      <c r="F74" s="95"/>
      <c r="G74" s="96"/>
      <c r="H74" s="95"/>
      <c r="I74" s="95"/>
      <c r="J74" s="95"/>
      <c r="K74" s="95"/>
      <c r="L74" s="95"/>
      <c r="M74" s="95"/>
      <c r="N74" s="95"/>
      <c r="O74" s="95"/>
      <c r="P74" s="95"/>
      <c r="Q74" s="279" t="s">
        <v>210</v>
      </c>
      <c r="R74" s="279"/>
      <c r="S74" s="279"/>
      <c r="T74" s="279"/>
      <c r="U74" s="279"/>
      <c r="V74" s="279"/>
      <c r="W74" s="95"/>
      <c r="X74" s="98"/>
      <c r="Y74" s="95"/>
      <c r="Z74" s="95"/>
    </row>
    <row r="75" spans="2:26" ht="19.5" customHeight="1">
      <c r="B75" s="279" t="s">
        <v>352</v>
      </c>
      <c r="C75" s="279"/>
      <c r="D75" s="279"/>
      <c r="E75" s="95"/>
      <c r="F75" s="95"/>
      <c r="G75" s="96" t="s">
        <v>343</v>
      </c>
      <c r="H75" s="95"/>
      <c r="I75" s="95"/>
      <c r="J75" s="95"/>
      <c r="K75" s="95"/>
      <c r="L75" s="95"/>
      <c r="M75" s="95"/>
      <c r="N75" s="95"/>
      <c r="O75" s="95"/>
      <c r="P75" s="95"/>
      <c r="Q75" s="97" t="s">
        <v>212</v>
      </c>
      <c r="R75" s="97"/>
      <c r="S75" s="97"/>
      <c r="T75" s="97"/>
      <c r="U75" s="97"/>
      <c r="V75" s="95"/>
      <c r="W75" s="95"/>
      <c r="X75" s="289" t="s">
        <v>290</v>
      </c>
      <c r="Y75" s="289"/>
      <c r="Z75" s="289"/>
    </row>
  </sheetData>
  <sheetProtection/>
  <mergeCells count="29">
    <mergeCell ref="B9:B11"/>
    <mergeCell ref="N4:Q4"/>
    <mergeCell ref="Q74:V74"/>
    <mergeCell ref="I35:I36"/>
    <mergeCell ref="B75:D75"/>
    <mergeCell ref="Z3:Z5"/>
    <mergeCell ref="X4:Y4"/>
    <mergeCell ref="W4:W5"/>
    <mergeCell ref="Q73:U73"/>
    <mergeCell ref="X75:Z75"/>
    <mergeCell ref="A2:Y2"/>
    <mergeCell ref="A3:C5"/>
    <mergeCell ref="D3:D5"/>
    <mergeCell ref="E3:Q3"/>
    <mergeCell ref="E4:E5"/>
    <mergeCell ref="V4:V5"/>
    <mergeCell ref="R4:R5"/>
    <mergeCell ref="R3:Y3"/>
    <mergeCell ref="S4:U4"/>
    <mergeCell ref="J4:M4"/>
    <mergeCell ref="A23:A24"/>
    <mergeCell ref="A21:A22"/>
    <mergeCell ref="B21:B22"/>
    <mergeCell ref="C21:C22"/>
    <mergeCell ref="B23:B24"/>
    <mergeCell ref="C23:C24"/>
    <mergeCell ref="F4:I4"/>
    <mergeCell ref="C9:C11"/>
    <mergeCell ref="A9:A11"/>
  </mergeCells>
  <printOptions/>
  <pageMargins left="0.3937007874015748" right="0.3937007874015748" top="0.39" bottom="0.29" header="0.39" footer="0.29"/>
  <pageSetup horizontalDpi="600" verticalDpi="600" orientation="landscape" paperSize="9" scale="56" r:id="rId1"/>
  <colBreaks count="1" manualBreakCount="1">
    <brk id="26" max="65535" man="1"/>
  </colBreaks>
  <ignoredErrors>
    <ignoredError sqref="D2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zoomScale="70" zoomScaleNormal="70" zoomScaleSheetLayoutView="40" zoomScalePageLayoutView="0" workbookViewId="0" topLeftCell="A1">
      <pane xSplit="8" ySplit="8" topLeftCell="I9" activePane="bottomRight" state="frozen"/>
      <selection pane="topLeft" activeCell="A60" sqref="A60:Z76"/>
      <selection pane="topRight" activeCell="A60" sqref="A60:Z76"/>
      <selection pane="bottomLeft" activeCell="A60" sqref="A60:Z76"/>
      <selection pane="bottomRight" activeCell="A60" sqref="A60:Z76"/>
    </sheetView>
  </sheetViews>
  <sheetFormatPr defaultColWidth="9.00390625" defaultRowHeight="12.75"/>
  <cols>
    <col min="1" max="1" width="7.00390625" style="15" customWidth="1"/>
    <col min="2" max="2" width="35.75390625" style="15" customWidth="1"/>
    <col min="3" max="3" width="11.125" style="15" customWidth="1"/>
    <col min="4" max="4" width="7.125" style="15" customWidth="1"/>
    <col min="5" max="5" width="0.12890625" style="15" hidden="1" customWidth="1"/>
    <col min="6" max="6" width="9.125" style="15" hidden="1" customWidth="1"/>
    <col min="7" max="7" width="17.625" style="33" customWidth="1"/>
    <col min="8" max="8" width="14.75390625" style="15" customWidth="1"/>
    <col min="9" max="9" width="12.25390625" style="15" customWidth="1"/>
    <col min="10" max="10" width="0.12890625" style="15" hidden="1" customWidth="1"/>
    <col min="11" max="11" width="17.00390625" style="15" customWidth="1"/>
    <col min="12" max="12" width="10.25390625" style="15" customWidth="1"/>
    <col min="13" max="13" width="11.875" style="15" customWidth="1"/>
    <col min="14" max="14" width="9.125" style="15" hidden="1" customWidth="1"/>
    <col min="15" max="15" width="21.375" style="15" customWidth="1"/>
    <col min="16" max="16" width="8.625" style="15" customWidth="1"/>
    <col min="17" max="17" width="12.375" style="15" customWidth="1"/>
    <col min="18" max="18" width="9.125" style="15" hidden="1" customWidth="1"/>
    <col min="19" max="19" width="0.12890625" style="15" hidden="1" customWidth="1"/>
    <col min="20" max="20" width="15.25390625" style="15" customWidth="1"/>
    <col min="21" max="21" width="10.875" style="15" customWidth="1"/>
    <col min="22" max="22" width="11.625" style="15" customWidth="1"/>
    <col min="23" max="23" width="12.25390625" style="15" customWidth="1"/>
    <col min="24" max="24" width="15.00390625" style="15" customWidth="1"/>
    <col min="25" max="25" width="14.125" style="15" customWidth="1"/>
    <col min="26" max="26" width="6.875" style="0" customWidth="1"/>
  </cols>
  <sheetData>
    <row r="1" spans="7:13" ht="12.75">
      <c r="G1" s="31"/>
      <c r="H1" s="1"/>
      <c r="I1" s="1"/>
      <c r="J1" s="1"/>
      <c r="K1" s="1"/>
      <c r="L1" s="1"/>
      <c r="M1" s="1"/>
    </row>
    <row r="2" spans="1:25" ht="12.75">
      <c r="A2" s="251" t="s">
        <v>344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26" ht="31.5" customHeight="1">
      <c r="A3" s="313" t="s">
        <v>0</v>
      </c>
      <c r="B3" s="313"/>
      <c r="C3" s="313"/>
      <c r="D3" s="282" t="s">
        <v>1</v>
      </c>
      <c r="E3" s="277" t="s">
        <v>2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 t="s">
        <v>3</v>
      </c>
      <c r="S3" s="277"/>
      <c r="T3" s="277"/>
      <c r="U3" s="277"/>
      <c r="V3" s="277"/>
      <c r="W3" s="277"/>
      <c r="X3" s="277"/>
      <c r="Y3" s="277"/>
      <c r="Z3" s="277" t="s">
        <v>392</v>
      </c>
    </row>
    <row r="4" spans="1:26" ht="44.25" customHeight="1">
      <c r="A4" s="313"/>
      <c r="B4" s="313"/>
      <c r="C4" s="313"/>
      <c r="D4" s="282"/>
      <c r="E4" s="277"/>
      <c r="F4" s="277" t="s">
        <v>4</v>
      </c>
      <c r="G4" s="277"/>
      <c r="H4" s="277"/>
      <c r="I4" s="277"/>
      <c r="J4" s="302" t="s">
        <v>5</v>
      </c>
      <c r="K4" s="303"/>
      <c r="L4" s="303"/>
      <c r="M4" s="304"/>
      <c r="N4" s="277" t="s">
        <v>6</v>
      </c>
      <c r="O4" s="277"/>
      <c r="P4" s="277"/>
      <c r="Q4" s="277"/>
      <c r="R4" s="277"/>
      <c r="S4" s="277" t="s">
        <v>7</v>
      </c>
      <c r="T4" s="277"/>
      <c r="U4" s="277"/>
      <c r="V4" s="277" t="s">
        <v>326</v>
      </c>
      <c r="W4" s="277" t="s">
        <v>327</v>
      </c>
      <c r="X4" s="277" t="s">
        <v>8</v>
      </c>
      <c r="Y4" s="277"/>
      <c r="Z4" s="277"/>
    </row>
    <row r="5" spans="1:26" ht="90" customHeight="1">
      <c r="A5" s="313"/>
      <c r="B5" s="313"/>
      <c r="C5" s="313"/>
      <c r="D5" s="282"/>
      <c r="E5" s="277"/>
      <c r="F5" s="61"/>
      <c r="G5" s="61" t="s">
        <v>9</v>
      </c>
      <c r="H5" s="61" t="s">
        <v>10</v>
      </c>
      <c r="I5" s="61" t="s">
        <v>11</v>
      </c>
      <c r="J5" s="61"/>
      <c r="K5" s="61" t="s">
        <v>9</v>
      </c>
      <c r="L5" s="61" t="s">
        <v>10</v>
      </c>
      <c r="M5" s="61" t="s">
        <v>11</v>
      </c>
      <c r="N5" s="61"/>
      <c r="O5" s="61" t="s">
        <v>9</v>
      </c>
      <c r="P5" s="61" t="s">
        <v>10</v>
      </c>
      <c r="Q5" s="61" t="s">
        <v>11</v>
      </c>
      <c r="R5" s="277"/>
      <c r="S5" s="61"/>
      <c r="T5" s="61" t="s">
        <v>332</v>
      </c>
      <c r="U5" s="61" t="s">
        <v>325</v>
      </c>
      <c r="V5" s="277"/>
      <c r="W5" s="277"/>
      <c r="X5" s="61" t="s">
        <v>328</v>
      </c>
      <c r="Y5" s="61" t="s">
        <v>330</v>
      </c>
      <c r="Z5" s="277"/>
    </row>
    <row r="6" spans="1:26" ht="21.75" customHeight="1">
      <c r="A6" s="116" t="s">
        <v>12</v>
      </c>
      <c r="B6" s="116" t="s">
        <v>13</v>
      </c>
      <c r="C6" s="116" t="s">
        <v>14</v>
      </c>
      <c r="D6" s="3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" t="s">
        <v>22</v>
      </c>
      <c r="P6" s="2" t="s">
        <v>23</v>
      </c>
      <c r="Q6" s="2" t="s">
        <v>24</v>
      </c>
      <c r="R6" s="2"/>
      <c r="S6" s="2"/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28.5">
      <c r="A7" s="117" t="s">
        <v>32</v>
      </c>
      <c r="B7" s="107" t="s">
        <v>33</v>
      </c>
      <c r="C7" s="118" t="s">
        <v>34</v>
      </c>
      <c r="D7" s="151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25">
        <f aca="true" t="shared" si="0" ref="T7:Y7">SUM(T8,T55,T60,T63)</f>
        <v>4337.40577</v>
      </c>
      <c r="U7" s="125">
        <f t="shared" si="0"/>
        <v>3782.8088199999997</v>
      </c>
      <c r="V7" s="125">
        <f t="shared" si="0"/>
        <v>3835.5930000000003</v>
      </c>
      <c r="W7" s="125">
        <f t="shared" si="0"/>
        <v>3806.2426500000006</v>
      </c>
      <c r="X7" s="125">
        <f t="shared" si="0"/>
        <v>3996.554782500001</v>
      </c>
      <c r="Y7" s="125">
        <f t="shared" si="0"/>
        <v>4196.382521625</v>
      </c>
      <c r="Z7" s="112"/>
    </row>
    <row r="8" spans="1:26" ht="99.75">
      <c r="A8" s="74" t="s">
        <v>35</v>
      </c>
      <c r="B8" s="108" t="s">
        <v>36</v>
      </c>
      <c r="C8" s="119" t="s">
        <v>37</v>
      </c>
      <c r="D8" s="154"/>
      <c r="E8" s="130"/>
      <c r="F8" s="130"/>
      <c r="G8" s="155"/>
      <c r="H8" s="155"/>
      <c r="I8" s="155"/>
      <c r="J8" s="155"/>
      <c r="K8" s="155"/>
      <c r="L8" s="155"/>
      <c r="M8" s="155"/>
      <c r="N8" s="130"/>
      <c r="O8" s="130"/>
      <c r="P8" s="130"/>
      <c r="Q8" s="130"/>
      <c r="R8" s="130"/>
      <c r="S8" s="130"/>
      <c r="T8" s="125">
        <f aca="true" t="shared" si="1" ref="T8:Y8">SUM(T9:T54)</f>
        <v>3838.95577</v>
      </c>
      <c r="U8" s="125">
        <f t="shared" si="1"/>
        <v>3284.35882</v>
      </c>
      <c r="V8" s="125">
        <f t="shared" si="1"/>
        <v>3513.1330000000003</v>
      </c>
      <c r="W8" s="125">
        <f t="shared" si="1"/>
        <v>3688.7896500000006</v>
      </c>
      <c r="X8" s="125">
        <f t="shared" si="1"/>
        <v>3873.2291325000006</v>
      </c>
      <c r="Y8" s="125">
        <f t="shared" si="1"/>
        <v>4066.890589125</v>
      </c>
      <c r="Z8" s="112"/>
    </row>
    <row r="9" spans="1:26" ht="156.75">
      <c r="A9" s="254" t="s">
        <v>38</v>
      </c>
      <c r="B9" s="298" t="s">
        <v>39</v>
      </c>
      <c r="C9" s="310" t="s">
        <v>40</v>
      </c>
      <c r="D9" s="154" t="s">
        <v>220</v>
      </c>
      <c r="E9" s="130"/>
      <c r="F9" s="130"/>
      <c r="G9" s="181" t="s">
        <v>41</v>
      </c>
      <c r="H9" s="157" t="s">
        <v>42</v>
      </c>
      <c r="I9" s="182" t="s">
        <v>253</v>
      </c>
      <c r="J9" s="155"/>
      <c r="K9" s="183" t="s">
        <v>44</v>
      </c>
      <c r="L9" s="182" t="s">
        <v>45</v>
      </c>
      <c r="M9" s="182" t="s">
        <v>43</v>
      </c>
      <c r="N9" s="155"/>
      <c r="O9" s="155" t="s">
        <v>421</v>
      </c>
      <c r="P9" s="184" t="s">
        <v>373</v>
      </c>
      <c r="Q9" s="160" t="s">
        <v>389</v>
      </c>
      <c r="R9" s="130"/>
      <c r="S9" s="130"/>
      <c r="T9" s="125">
        <v>922.9</v>
      </c>
      <c r="U9" s="126">
        <v>866.7855</v>
      </c>
      <c r="V9" s="125">
        <v>674.833</v>
      </c>
      <c r="W9" s="125">
        <f aca="true" t="shared" si="2" ref="W9:Y10">V9*1.05</f>
        <v>708.57465</v>
      </c>
      <c r="X9" s="125">
        <f t="shared" si="2"/>
        <v>744.0033825</v>
      </c>
      <c r="Y9" s="125">
        <f t="shared" si="2"/>
        <v>781.203551625</v>
      </c>
      <c r="Z9" s="112"/>
    </row>
    <row r="10" spans="1:26" ht="156.75">
      <c r="A10" s="275"/>
      <c r="B10" s="299"/>
      <c r="C10" s="311"/>
      <c r="D10" s="154" t="s">
        <v>318</v>
      </c>
      <c r="E10" s="130"/>
      <c r="F10" s="130"/>
      <c r="G10" s="181" t="s">
        <v>41</v>
      </c>
      <c r="H10" s="157" t="s">
        <v>42</v>
      </c>
      <c r="I10" s="182" t="s">
        <v>253</v>
      </c>
      <c r="J10" s="155"/>
      <c r="K10" s="183" t="s">
        <v>44</v>
      </c>
      <c r="L10" s="182" t="s">
        <v>45</v>
      </c>
      <c r="M10" s="182" t="s">
        <v>43</v>
      </c>
      <c r="N10" s="155"/>
      <c r="O10" s="155" t="s">
        <v>421</v>
      </c>
      <c r="P10" s="184" t="s">
        <v>373</v>
      </c>
      <c r="Q10" s="160" t="s">
        <v>389</v>
      </c>
      <c r="R10" s="130"/>
      <c r="S10" s="130"/>
      <c r="T10" s="125"/>
      <c r="U10" s="126"/>
      <c r="V10" s="125">
        <v>20</v>
      </c>
      <c r="W10" s="125">
        <f t="shared" si="2"/>
        <v>21</v>
      </c>
      <c r="X10" s="125">
        <f t="shared" si="2"/>
        <v>22.05</v>
      </c>
      <c r="Y10" s="125">
        <f t="shared" si="2"/>
        <v>23.152500000000003</v>
      </c>
      <c r="Z10" s="112"/>
    </row>
    <row r="11" spans="1:26" ht="156.75">
      <c r="A11" s="255"/>
      <c r="B11" s="300"/>
      <c r="C11" s="312"/>
      <c r="D11" s="154" t="s">
        <v>281</v>
      </c>
      <c r="E11" s="130"/>
      <c r="F11" s="130"/>
      <c r="G11" s="181" t="s">
        <v>41</v>
      </c>
      <c r="H11" s="157" t="s">
        <v>42</v>
      </c>
      <c r="I11" s="182" t="s">
        <v>253</v>
      </c>
      <c r="J11" s="155"/>
      <c r="K11" s="183" t="s">
        <v>44</v>
      </c>
      <c r="L11" s="182" t="s">
        <v>45</v>
      </c>
      <c r="M11" s="182" t="s">
        <v>43</v>
      </c>
      <c r="N11" s="155"/>
      <c r="O11" s="155" t="s">
        <v>421</v>
      </c>
      <c r="P11" s="155"/>
      <c r="Q11" s="160" t="s">
        <v>389</v>
      </c>
      <c r="R11" s="130"/>
      <c r="S11" s="130"/>
      <c r="T11" s="125">
        <v>25</v>
      </c>
      <c r="U11" s="126"/>
      <c r="V11" s="125"/>
      <c r="W11" s="125"/>
      <c r="X11" s="125"/>
      <c r="Y11" s="125"/>
      <c r="Z11" s="112"/>
    </row>
    <row r="12" spans="1:26" ht="31.5">
      <c r="A12" s="74" t="s">
        <v>46</v>
      </c>
      <c r="B12" s="108" t="s">
        <v>47</v>
      </c>
      <c r="C12" s="119" t="s">
        <v>48</v>
      </c>
      <c r="D12" s="154"/>
      <c r="E12" s="130"/>
      <c r="F12" s="130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30"/>
      <c r="S12" s="130"/>
      <c r="T12" s="125"/>
      <c r="U12" s="125"/>
      <c r="V12" s="125"/>
      <c r="W12" s="125"/>
      <c r="X12" s="125"/>
      <c r="Y12" s="125"/>
      <c r="Z12" s="112"/>
    </row>
    <row r="13" spans="1:26" ht="256.5">
      <c r="A13" s="74" t="s">
        <v>49</v>
      </c>
      <c r="B13" s="108" t="s">
        <v>393</v>
      </c>
      <c r="C13" s="119" t="s">
        <v>50</v>
      </c>
      <c r="D13" s="154"/>
      <c r="E13" s="130"/>
      <c r="F13" s="130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30"/>
      <c r="S13" s="130"/>
      <c r="T13" s="125"/>
      <c r="U13" s="125"/>
      <c r="V13" s="125"/>
      <c r="W13" s="125"/>
      <c r="X13" s="125"/>
      <c r="Y13" s="125"/>
      <c r="Z13" s="112"/>
    </row>
    <row r="14" spans="1:26" ht="213.75">
      <c r="A14" s="74" t="s">
        <v>51</v>
      </c>
      <c r="B14" s="108" t="s">
        <v>394</v>
      </c>
      <c r="C14" s="119" t="s">
        <v>52</v>
      </c>
      <c r="D14" s="154" t="s">
        <v>226</v>
      </c>
      <c r="E14" s="155"/>
      <c r="F14" s="155"/>
      <c r="G14" s="185" t="s">
        <v>41</v>
      </c>
      <c r="H14" s="162" t="s">
        <v>284</v>
      </c>
      <c r="I14" s="186" t="s">
        <v>253</v>
      </c>
      <c r="J14" s="155"/>
      <c r="K14" s="187" t="s">
        <v>44</v>
      </c>
      <c r="L14" s="186" t="s">
        <v>283</v>
      </c>
      <c r="M14" s="186" t="s">
        <v>43</v>
      </c>
      <c r="N14" s="155"/>
      <c r="O14" s="155" t="s">
        <v>421</v>
      </c>
      <c r="P14" s="155" t="s">
        <v>384</v>
      </c>
      <c r="Q14" s="160" t="s">
        <v>389</v>
      </c>
      <c r="R14" s="130"/>
      <c r="S14" s="130"/>
      <c r="T14" s="125">
        <v>58.86</v>
      </c>
      <c r="U14" s="125">
        <v>58.86</v>
      </c>
      <c r="V14" s="125"/>
      <c r="W14" s="125"/>
      <c r="X14" s="125"/>
      <c r="Y14" s="125"/>
      <c r="Z14" s="112"/>
    </row>
    <row r="15" spans="1:26" ht="142.5">
      <c r="A15" s="74" t="s">
        <v>53</v>
      </c>
      <c r="B15" s="108" t="s">
        <v>54</v>
      </c>
      <c r="C15" s="119" t="s">
        <v>55</v>
      </c>
      <c r="D15" s="154"/>
      <c r="E15" s="130"/>
      <c r="F15" s="130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30"/>
      <c r="S15" s="130"/>
      <c r="T15" s="125"/>
      <c r="U15" s="125"/>
      <c r="V15" s="125"/>
      <c r="W15" s="125"/>
      <c r="X15" s="125"/>
      <c r="Y15" s="125"/>
      <c r="Z15" s="112"/>
    </row>
    <row r="16" spans="1:26" ht="99.75">
      <c r="A16" s="74" t="s">
        <v>56</v>
      </c>
      <c r="B16" s="108" t="s">
        <v>57</v>
      </c>
      <c r="C16" s="119" t="s">
        <v>58</v>
      </c>
      <c r="D16" s="154"/>
      <c r="E16" s="130"/>
      <c r="F16" s="130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30"/>
      <c r="S16" s="130"/>
      <c r="T16" s="125"/>
      <c r="U16" s="125"/>
      <c r="V16" s="125"/>
      <c r="W16" s="125"/>
      <c r="X16" s="125"/>
      <c r="Y16" s="125"/>
      <c r="Z16" s="112"/>
    </row>
    <row r="17" spans="1:26" ht="128.25">
      <c r="A17" s="74" t="s">
        <v>59</v>
      </c>
      <c r="B17" s="108" t="s">
        <v>60</v>
      </c>
      <c r="C17" s="119" t="s">
        <v>61</v>
      </c>
      <c r="D17" s="154"/>
      <c r="E17" s="130"/>
      <c r="F17" s="130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30"/>
      <c r="S17" s="130"/>
      <c r="T17" s="125"/>
      <c r="U17" s="125"/>
      <c r="V17" s="125"/>
      <c r="W17" s="125"/>
      <c r="X17" s="125"/>
      <c r="Y17" s="125"/>
      <c r="Z17" s="112"/>
    </row>
    <row r="18" spans="1:26" ht="57">
      <c r="A18" s="74" t="s">
        <v>62</v>
      </c>
      <c r="B18" s="108" t="s">
        <v>63</v>
      </c>
      <c r="C18" s="119" t="s">
        <v>64</v>
      </c>
      <c r="D18" s="154"/>
      <c r="E18" s="130"/>
      <c r="F18" s="130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30"/>
      <c r="S18" s="130"/>
      <c r="T18" s="125"/>
      <c r="U18" s="125"/>
      <c r="V18" s="125"/>
      <c r="W18" s="125"/>
      <c r="X18" s="125"/>
      <c r="Y18" s="125"/>
      <c r="Z18" s="112"/>
    </row>
    <row r="19" spans="1:26" ht="42.75">
      <c r="A19" s="74" t="s">
        <v>65</v>
      </c>
      <c r="B19" s="108" t="s">
        <v>66</v>
      </c>
      <c r="C19" s="119" t="s">
        <v>67</v>
      </c>
      <c r="D19" s="154"/>
      <c r="E19" s="130"/>
      <c r="F19" s="130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30"/>
      <c r="S19" s="130"/>
      <c r="T19" s="125"/>
      <c r="U19" s="125"/>
      <c r="V19" s="125"/>
      <c r="W19" s="125"/>
      <c r="X19" s="125"/>
      <c r="Y19" s="125"/>
      <c r="Z19" s="112"/>
    </row>
    <row r="20" spans="1:26" ht="57">
      <c r="A20" s="74" t="s">
        <v>68</v>
      </c>
      <c r="B20" s="108" t="s">
        <v>69</v>
      </c>
      <c r="C20" s="119" t="s">
        <v>70</v>
      </c>
      <c r="D20" s="154"/>
      <c r="E20" s="130"/>
      <c r="F20" s="130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30"/>
      <c r="S20" s="130"/>
      <c r="T20" s="125"/>
      <c r="U20" s="125"/>
      <c r="V20" s="125"/>
      <c r="W20" s="125"/>
      <c r="X20" s="125"/>
      <c r="Y20" s="125"/>
      <c r="Z20" s="112"/>
    </row>
    <row r="21" spans="1:26" ht="156.75">
      <c r="A21" s="254" t="s">
        <v>71</v>
      </c>
      <c r="B21" s="292" t="s">
        <v>72</v>
      </c>
      <c r="C21" s="310" t="s">
        <v>73</v>
      </c>
      <c r="D21" s="154" t="s">
        <v>74</v>
      </c>
      <c r="E21" s="130"/>
      <c r="F21" s="130"/>
      <c r="G21" s="185" t="s">
        <v>41</v>
      </c>
      <c r="H21" s="162" t="s">
        <v>75</v>
      </c>
      <c r="I21" s="186" t="s">
        <v>76</v>
      </c>
      <c r="J21" s="155"/>
      <c r="K21" s="187" t="s">
        <v>44</v>
      </c>
      <c r="L21" s="186" t="s">
        <v>77</v>
      </c>
      <c r="M21" s="186" t="s">
        <v>43</v>
      </c>
      <c r="N21" s="155"/>
      <c r="O21" s="155" t="s">
        <v>421</v>
      </c>
      <c r="P21" s="162" t="s">
        <v>371</v>
      </c>
      <c r="Q21" s="160"/>
      <c r="R21" s="130"/>
      <c r="S21" s="130"/>
      <c r="T21" s="125"/>
      <c r="U21" s="125"/>
      <c r="V21" s="125"/>
      <c r="W21" s="125"/>
      <c r="X21" s="125"/>
      <c r="Y21" s="125"/>
      <c r="Z21" s="112"/>
    </row>
    <row r="22" spans="1:26" ht="99.75">
      <c r="A22" s="255"/>
      <c r="B22" s="293"/>
      <c r="C22" s="312"/>
      <c r="D22" s="154" t="s">
        <v>278</v>
      </c>
      <c r="E22" s="130"/>
      <c r="F22" s="130"/>
      <c r="G22" s="185"/>
      <c r="H22" s="162"/>
      <c r="I22" s="186"/>
      <c r="J22" s="155"/>
      <c r="K22" s="187"/>
      <c r="L22" s="186"/>
      <c r="M22" s="186"/>
      <c r="N22" s="155"/>
      <c r="O22" s="155" t="s">
        <v>421</v>
      </c>
      <c r="P22" s="162" t="s">
        <v>370</v>
      </c>
      <c r="Q22" s="160" t="s">
        <v>389</v>
      </c>
      <c r="R22" s="130"/>
      <c r="S22" s="130"/>
      <c r="T22" s="125">
        <v>50.356</v>
      </c>
      <c r="U22" s="125">
        <v>50.356</v>
      </c>
      <c r="V22" s="125"/>
      <c r="W22" s="125"/>
      <c r="X22" s="125"/>
      <c r="Y22" s="125"/>
      <c r="Z22" s="112"/>
    </row>
    <row r="23" spans="1:26" ht="156.75">
      <c r="A23" s="254" t="s">
        <v>78</v>
      </c>
      <c r="B23" s="292" t="s">
        <v>407</v>
      </c>
      <c r="C23" s="310" t="s">
        <v>79</v>
      </c>
      <c r="D23" s="154" t="s">
        <v>314</v>
      </c>
      <c r="E23" s="130"/>
      <c r="F23" s="130"/>
      <c r="G23" s="185" t="s">
        <v>41</v>
      </c>
      <c r="H23" s="162" t="s">
        <v>80</v>
      </c>
      <c r="I23" s="186" t="s">
        <v>76</v>
      </c>
      <c r="J23" s="155"/>
      <c r="K23" s="187" t="s">
        <v>44</v>
      </c>
      <c r="L23" s="186" t="s">
        <v>81</v>
      </c>
      <c r="M23" s="186" t="s">
        <v>43</v>
      </c>
      <c r="N23" s="155"/>
      <c r="O23" s="155" t="s">
        <v>421</v>
      </c>
      <c r="P23" s="162" t="s">
        <v>372</v>
      </c>
      <c r="Q23" s="163" t="s">
        <v>255</v>
      </c>
      <c r="R23" s="189"/>
      <c r="S23" s="130"/>
      <c r="T23" s="125">
        <v>255.9</v>
      </c>
      <c r="U23" s="126">
        <v>192.185</v>
      </c>
      <c r="V23" s="125">
        <v>250</v>
      </c>
      <c r="W23" s="125">
        <f aca="true" t="shared" si="3" ref="W23:Y24">V23*1.05</f>
        <v>262.5</v>
      </c>
      <c r="X23" s="125">
        <f t="shared" si="3"/>
        <v>275.625</v>
      </c>
      <c r="Y23" s="125">
        <f t="shared" si="3"/>
        <v>289.40625</v>
      </c>
      <c r="Z23" s="112"/>
    </row>
    <row r="24" spans="1:26" ht="156.75">
      <c r="A24" s="255"/>
      <c r="B24" s="293"/>
      <c r="C24" s="312"/>
      <c r="D24" s="154" t="s">
        <v>150</v>
      </c>
      <c r="E24" s="130"/>
      <c r="F24" s="130"/>
      <c r="G24" s="185" t="s">
        <v>41</v>
      </c>
      <c r="H24" s="162" t="s">
        <v>315</v>
      </c>
      <c r="I24" s="186"/>
      <c r="J24" s="155"/>
      <c r="K24" s="187"/>
      <c r="L24" s="186"/>
      <c r="M24" s="186"/>
      <c r="N24" s="155"/>
      <c r="O24" s="155" t="s">
        <v>421</v>
      </c>
      <c r="P24" s="162" t="s">
        <v>372</v>
      </c>
      <c r="Q24" s="160" t="s">
        <v>389</v>
      </c>
      <c r="R24" s="189"/>
      <c r="S24" s="130"/>
      <c r="T24" s="125">
        <v>531.2</v>
      </c>
      <c r="U24" s="127">
        <v>531.2</v>
      </c>
      <c r="V24" s="125">
        <v>532.6</v>
      </c>
      <c r="W24" s="125">
        <f t="shared" si="3"/>
        <v>559.23</v>
      </c>
      <c r="X24" s="125">
        <f t="shared" si="3"/>
        <v>587.1915</v>
      </c>
      <c r="Y24" s="125">
        <f t="shared" si="3"/>
        <v>616.5510750000001</v>
      </c>
      <c r="Z24" s="112"/>
    </row>
    <row r="25" spans="1:26" ht="156.75">
      <c r="A25" s="74" t="s">
        <v>82</v>
      </c>
      <c r="B25" s="108" t="s">
        <v>395</v>
      </c>
      <c r="C25" s="119" t="s">
        <v>83</v>
      </c>
      <c r="D25" s="154" t="s">
        <v>84</v>
      </c>
      <c r="E25" s="130"/>
      <c r="F25" s="130"/>
      <c r="G25" s="185" t="s">
        <v>41</v>
      </c>
      <c r="H25" s="162" t="s">
        <v>85</v>
      </c>
      <c r="I25" s="186" t="s">
        <v>76</v>
      </c>
      <c r="J25" s="155"/>
      <c r="K25" s="187" t="s">
        <v>44</v>
      </c>
      <c r="L25" s="186" t="s">
        <v>86</v>
      </c>
      <c r="M25" s="186" t="s">
        <v>43</v>
      </c>
      <c r="N25" s="155"/>
      <c r="O25" s="155" t="s">
        <v>421</v>
      </c>
      <c r="P25" s="162" t="s">
        <v>374</v>
      </c>
      <c r="Q25" s="160" t="s">
        <v>389</v>
      </c>
      <c r="R25" s="130"/>
      <c r="S25" s="130"/>
      <c r="T25" s="125"/>
      <c r="U25" s="125"/>
      <c r="V25" s="125"/>
      <c r="W25" s="125"/>
      <c r="X25" s="125"/>
      <c r="Y25" s="125"/>
      <c r="Z25" s="112"/>
    </row>
    <row r="26" spans="1:26" ht="71.25">
      <c r="A26" s="74" t="s">
        <v>87</v>
      </c>
      <c r="B26" s="108" t="s">
        <v>88</v>
      </c>
      <c r="C26" s="119" t="s">
        <v>89</v>
      </c>
      <c r="D26" s="154"/>
      <c r="E26" s="130"/>
      <c r="F26" s="130"/>
      <c r="G26" s="155"/>
      <c r="H26" s="155"/>
      <c r="I26" s="155"/>
      <c r="J26" s="155"/>
      <c r="K26" s="155"/>
      <c r="L26" s="155"/>
      <c r="M26" s="155"/>
      <c r="N26" s="155"/>
      <c r="O26" s="155"/>
      <c r="P26" s="162"/>
      <c r="Q26" s="155"/>
      <c r="R26" s="130"/>
      <c r="S26" s="130"/>
      <c r="T26" s="125"/>
      <c r="U26" s="125"/>
      <c r="V26" s="125"/>
      <c r="W26" s="125"/>
      <c r="X26" s="125"/>
      <c r="Y26" s="125"/>
      <c r="Z26" s="112"/>
    </row>
    <row r="27" spans="1:26" ht="99.75">
      <c r="A27" s="74" t="s">
        <v>90</v>
      </c>
      <c r="B27" s="108" t="s">
        <v>91</v>
      </c>
      <c r="C27" s="119" t="s">
        <v>92</v>
      </c>
      <c r="D27" s="154"/>
      <c r="E27" s="130"/>
      <c r="F27" s="130"/>
      <c r="G27" s="155"/>
      <c r="H27" s="155"/>
      <c r="I27" s="155"/>
      <c r="J27" s="155"/>
      <c r="K27" s="155"/>
      <c r="L27" s="155"/>
      <c r="M27" s="155"/>
      <c r="N27" s="155"/>
      <c r="O27" s="155"/>
      <c r="P27" s="162"/>
      <c r="Q27" s="155"/>
      <c r="R27" s="130"/>
      <c r="S27" s="130"/>
      <c r="T27" s="125"/>
      <c r="U27" s="125"/>
      <c r="V27" s="125"/>
      <c r="W27" s="125"/>
      <c r="X27" s="125"/>
      <c r="Y27" s="125"/>
      <c r="Z27" s="112"/>
    </row>
    <row r="28" spans="1:26" ht="99.75">
      <c r="A28" s="74" t="s">
        <v>93</v>
      </c>
      <c r="B28" s="108" t="s">
        <v>94</v>
      </c>
      <c r="C28" s="119" t="s">
        <v>95</v>
      </c>
      <c r="D28" s="154"/>
      <c r="E28" s="130"/>
      <c r="F28" s="130"/>
      <c r="G28" s="155"/>
      <c r="H28" s="155"/>
      <c r="I28" s="155"/>
      <c r="J28" s="155"/>
      <c r="K28" s="155"/>
      <c r="L28" s="155"/>
      <c r="M28" s="155"/>
      <c r="N28" s="155"/>
      <c r="O28" s="155" t="s">
        <v>421</v>
      </c>
      <c r="P28" s="162" t="s">
        <v>375</v>
      </c>
      <c r="Q28" s="160" t="s">
        <v>389</v>
      </c>
      <c r="R28" s="130"/>
      <c r="S28" s="130"/>
      <c r="T28" s="125"/>
      <c r="U28" s="125"/>
      <c r="V28" s="125"/>
      <c r="W28" s="125"/>
      <c r="X28" s="125"/>
      <c r="Y28" s="125"/>
      <c r="Z28" s="112"/>
    </row>
    <row r="29" spans="1:26" ht="199.5">
      <c r="A29" s="74" t="s">
        <v>96</v>
      </c>
      <c r="B29" s="108" t="s">
        <v>97</v>
      </c>
      <c r="C29" s="119" t="s">
        <v>98</v>
      </c>
      <c r="D29" s="154" t="s">
        <v>273</v>
      </c>
      <c r="E29" s="130"/>
      <c r="F29" s="130"/>
      <c r="G29" s="185" t="s">
        <v>100</v>
      </c>
      <c r="H29" s="162" t="s">
        <v>101</v>
      </c>
      <c r="I29" s="186" t="s">
        <v>76</v>
      </c>
      <c r="J29" s="155"/>
      <c r="K29" s="187" t="s">
        <v>102</v>
      </c>
      <c r="L29" s="186" t="s">
        <v>103</v>
      </c>
      <c r="M29" s="186" t="s">
        <v>104</v>
      </c>
      <c r="N29" s="155"/>
      <c r="O29" s="155" t="s">
        <v>421</v>
      </c>
      <c r="P29" s="162" t="s">
        <v>376</v>
      </c>
      <c r="Q29" s="160" t="s">
        <v>389</v>
      </c>
      <c r="R29" s="130"/>
      <c r="S29" s="130"/>
      <c r="T29" s="125">
        <v>21.4</v>
      </c>
      <c r="U29" s="125">
        <v>4.394</v>
      </c>
      <c r="V29" s="125">
        <v>23.4</v>
      </c>
      <c r="W29" s="125">
        <f>V29*1.05</f>
        <v>24.57</v>
      </c>
      <c r="X29" s="125">
        <f>W29*1.05</f>
        <v>25.7985</v>
      </c>
      <c r="Y29" s="125">
        <f>X29*1.05</f>
        <v>27.088425</v>
      </c>
      <c r="Z29" s="112"/>
    </row>
    <row r="30" spans="1:26" ht="71.25">
      <c r="A30" s="74" t="s">
        <v>105</v>
      </c>
      <c r="B30" s="108" t="s">
        <v>106</v>
      </c>
      <c r="C30" s="119" t="s">
        <v>107</v>
      </c>
      <c r="D30" s="154"/>
      <c r="E30" s="130"/>
      <c r="F30" s="130"/>
      <c r="G30" s="185"/>
      <c r="H30" s="162"/>
      <c r="I30" s="186"/>
      <c r="J30" s="155"/>
      <c r="K30" s="187"/>
      <c r="L30" s="186"/>
      <c r="M30" s="186"/>
      <c r="N30" s="155"/>
      <c r="O30" s="155"/>
      <c r="P30" s="155"/>
      <c r="Q30" s="155"/>
      <c r="R30" s="130"/>
      <c r="S30" s="130"/>
      <c r="T30" s="125"/>
      <c r="U30" s="125"/>
      <c r="V30" s="125"/>
      <c r="W30" s="125"/>
      <c r="X30" s="125"/>
      <c r="Y30" s="125"/>
      <c r="Z30" s="112"/>
    </row>
    <row r="31" spans="1:26" ht="185.25">
      <c r="A31" s="74" t="s">
        <v>108</v>
      </c>
      <c r="B31" s="108" t="s">
        <v>109</v>
      </c>
      <c r="C31" s="119" t="s">
        <v>110</v>
      </c>
      <c r="D31" s="154" t="s">
        <v>111</v>
      </c>
      <c r="E31" s="130"/>
      <c r="F31" s="130"/>
      <c r="G31" s="185" t="s">
        <v>41</v>
      </c>
      <c r="H31" s="162" t="s">
        <v>112</v>
      </c>
      <c r="I31" s="186" t="s">
        <v>76</v>
      </c>
      <c r="J31" s="155"/>
      <c r="K31" s="187" t="s">
        <v>113</v>
      </c>
      <c r="L31" s="186" t="s">
        <v>114</v>
      </c>
      <c r="M31" s="186" t="s">
        <v>115</v>
      </c>
      <c r="N31" s="155"/>
      <c r="O31" s="155" t="s">
        <v>421</v>
      </c>
      <c r="P31" s="162" t="s">
        <v>377</v>
      </c>
      <c r="Q31" s="160" t="s">
        <v>389</v>
      </c>
      <c r="R31" s="130"/>
      <c r="S31" s="130"/>
      <c r="T31" s="125">
        <v>411.03152</v>
      </c>
      <c r="U31" s="125">
        <v>400.28895</v>
      </c>
      <c r="V31" s="125">
        <v>502.6</v>
      </c>
      <c r="W31" s="125">
        <f aca="true" t="shared" si="4" ref="W31:Y32">V31*1.05</f>
        <v>527.73</v>
      </c>
      <c r="X31" s="125">
        <f t="shared" si="4"/>
        <v>554.1165000000001</v>
      </c>
      <c r="Y31" s="125">
        <f t="shared" si="4"/>
        <v>581.8223250000001</v>
      </c>
      <c r="Z31" s="112"/>
    </row>
    <row r="32" spans="1:26" ht="156.75">
      <c r="A32" s="74" t="s">
        <v>116</v>
      </c>
      <c r="B32" s="108" t="s">
        <v>117</v>
      </c>
      <c r="C32" s="119" t="s">
        <v>118</v>
      </c>
      <c r="D32" s="154" t="s">
        <v>111</v>
      </c>
      <c r="E32" s="130"/>
      <c r="F32" s="130"/>
      <c r="G32" s="185" t="s">
        <v>41</v>
      </c>
      <c r="H32" s="162" t="s">
        <v>119</v>
      </c>
      <c r="I32" s="186" t="s">
        <v>76</v>
      </c>
      <c r="J32" s="155"/>
      <c r="K32" s="187" t="s">
        <v>44</v>
      </c>
      <c r="L32" s="186" t="s">
        <v>120</v>
      </c>
      <c r="M32" s="186" t="s">
        <v>43</v>
      </c>
      <c r="N32" s="155"/>
      <c r="O32" s="155" t="s">
        <v>421</v>
      </c>
      <c r="P32" s="162" t="s">
        <v>378</v>
      </c>
      <c r="Q32" s="160" t="s">
        <v>389</v>
      </c>
      <c r="R32" s="130"/>
      <c r="S32" s="130"/>
      <c r="T32" s="125">
        <v>967.50425</v>
      </c>
      <c r="U32" s="125">
        <v>673.07888</v>
      </c>
      <c r="V32" s="125">
        <v>760.1</v>
      </c>
      <c r="W32" s="125">
        <f t="shared" si="4"/>
        <v>798.105</v>
      </c>
      <c r="X32" s="125">
        <f t="shared" si="4"/>
        <v>838.01025</v>
      </c>
      <c r="Y32" s="125">
        <f t="shared" si="4"/>
        <v>879.9107625</v>
      </c>
      <c r="Z32" s="112"/>
    </row>
    <row r="33" spans="1:26" ht="171">
      <c r="A33" s="74" t="s">
        <v>121</v>
      </c>
      <c r="B33" s="108" t="s">
        <v>396</v>
      </c>
      <c r="C33" s="119" t="s">
        <v>122</v>
      </c>
      <c r="D33" s="154" t="s">
        <v>111</v>
      </c>
      <c r="E33" s="130"/>
      <c r="F33" s="130"/>
      <c r="G33" s="185" t="s">
        <v>41</v>
      </c>
      <c r="H33" s="162" t="s">
        <v>123</v>
      </c>
      <c r="I33" s="186" t="s">
        <v>76</v>
      </c>
      <c r="J33" s="155"/>
      <c r="K33" s="187" t="s">
        <v>44</v>
      </c>
      <c r="L33" s="186" t="s">
        <v>124</v>
      </c>
      <c r="M33" s="186" t="s">
        <v>43</v>
      </c>
      <c r="N33" s="155"/>
      <c r="O33" s="155" t="s">
        <v>421</v>
      </c>
      <c r="P33" s="162" t="s">
        <v>379</v>
      </c>
      <c r="Q33" s="160" t="s">
        <v>389</v>
      </c>
      <c r="R33" s="130"/>
      <c r="S33" s="130"/>
      <c r="T33" s="125">
        <v>117.16</v>
      </c>
      <c r="U33" s="125">
        <v>116.35761</v>
      </c>
      <c r="V33" s="125">
        <v>161.3</v>
      </c>
      <c r="W33" s="125">
        <f>V33*1.05</f>
        <v>169.365</v>
      </c>
      <c r="X33" s="125">
        <f>W33*1.05</f>
        <v>177.83325000000002</v>
      </c>
      <c r="Y33" s="125">
        <f>X33*1.05</f>
        <v>186.72491250000002</v>
      </c>
      <c r="Z33" s="112"/>
    </row>
    <row r="34" spans="1:26" ht="114">
      <c r="A34" s="74" t="s">
        <v>125</v>
      </c>
      <c r="B34" s="108" t="s">
        <v>126</v>
      </c>
      <c r="C34" s="119" t="s">
        <v>127</v>
      </c>
      <c r="D34" s="154" t="s">
        <v>111</v>
      </c>
      <c r="E34" s="130"/>
      <c r="F34" s="130"/>
      <c r="G34" s="155"/>
      <c r="H34" s="155"/>
      <c r="I34" s="155"/>
      <c r="J34" s="155"/>
      <c r="K34" s="155"/>
      <c r="L34" s="155"/>
      <c r="M34" s="155"/>
      <c r="N34" s="155"/>
      <c r="O34" s="155" t="s">
        <v>421</v>
      </c>
      <c r="P34" s="155"/>
      <c r="Q34" s="160"/>
      <c r="R34" s="130"/>
      <c r="S34" s="130"/>
      <c r="T34" s="112"/>
      <c r="U34" s="112"/>
      <c r="V34" s="112"/>
      <c r="W34" s="112"/>
      <c r="X34" s="112"/>
      <c r="Y34" s="112"/>
      <c r="Z34" s="112"/>
    </row>
    <row r="35" spans="1:26" ht="114">
      <c r="A35" s="99" t="s">
        <v>128</v>
      </c>
      <c r="B35" s="109" t="s">
        <v>129</v>
      </c>
      <c r="C35" s="120" t="s">
        <v>130</v>
      </c>
      <c r="D35" s="154" t="s">
        <v>368</v>
      </c>
      <c r="E35" s="130"/>
      <c r="F35" s="130"/>
      <c r="G35" s="266" t="s">
        <v>41</v>
      </c>
      <c r="H35" s="247" t="s">
        <v>131</v>
      </c>
      <c r="I35" s="253" t="s">
        <v>76</v>
      </c>
      <c r="J35" s="155"/>
      <c r="K35" s="187" t="s">
        <v>44</v>
      </c>
      <c r="L35" s="186" t="s">
        <v>124</v>
      </c>
      <c r="M35" s="186" t="s">
        <v>43</v>
      </c>
      <c r="N35" s="155"/>
      <c r="O35" s="155" t="s">
        <v>421</v>
      </c>
      <c r="P35" s="162" t="s">
        <v>380</v>
      </c>
      <c r="Q35" s="160" t="s">
        <v>389</v>
      </c>
      <c r="R35" s="130"/>
      <c r="S35" s="130"/>
      <c r="T35" s="125">
        <v>15</v>
      </c>
      <c r="U35" s="125">
        <v>11</v>
      </c>
      <c r="V35" s="125">
        <v>15</v>
      </c>
      <c r="W35" s="125">
        <f>V35*1.05</f>
        <v>15.75</v>
      </c>
      <c r="X35" s="125">
        <f>W35*1.05</f>
        <v>16.5375</v>
      </c>
      <c r="Y35" s="125">
        <f>X35*1.05</f>
        <v>17.364375000000003</v>
      </c>
      <c r="Z35" s="112"/>
    </row>
    <row r="36" spans="1:26" ht="85.5">
      <c r="A36" s="74" t="s">
        <v>132</v>
      </c>
      <c r="B36" s="108" t="s">
        <v>133</v>
      </c>
      <c r="C36" s="119" t="s">
        <v>134</v>
      </c>
      <c r="D36" s="154"/>
      <c r="E36" s="130"/>
      <c r="F36" s="130"/>
      <c r="G36" s="266"/>
      <c r="H36" s="247"/>
      <c r="I36" s="253"/>
      <c r="J36" s="155"/>
      <c r="K36" s="187" t="s">
        <v>135</v>
      </c>
      <c r="L36" s="186" t="s">
        <v>136</v>
      </c>
      <c r="M36" s="186" t="s">
        <v>137</v>
      </c>
      <c r="N36" s="155"/>
      <c r="O36" s="155"/>
      <c r="P36" s="155"/>
      <c r="Q36" s="155"/>
      <c r="R36" s="130"/>
      <c r="S36" s="130"/>
      <c r="T36" s="125"/>
      <c r="U36" s="125"/>
      <c r="V36" s="125"/>
      <c r="W36" s="125"/>
      <c r="X36" s="125"/>
      <c r="Y36" s="125"/>
      <c r="Z36" s="112"/>
    </row>
    <row r="37" spans="1:26" ht="85.5">
      <c r="A37" s="74" t="s">
        <v>138</v>
      </c>
      <c r="B37" s="108" t="s">
        <v>139</v>
      </c>
      <c r="C37" s="119" t="s">
        <v>140</v>
      </c>
      <c r="D37" s="154"/>
      <c r="E37" s="130"/>
      <c r="F37" s="130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30"/>
      <c r="S37" s="130"/>
      <c r="T37" s="125"/>
      <c r="U37" s="125"/>
      <c r="V37" s="125"/>
      <c r="W37" s="125"/>
      <c r="X37" s="125"/>
      <c r="Y37" s="125"/>
      <c r="Z37" s="112"/>
    </row>
    <row r="38" spans="1:26" ht="31.5">
      <c r="A38" s="74" t="s">
        <v>141</v>
      </c>
      <c r="B38" s="108" t="s">
        <v>142</v>
      </c>
      <c r="C38" s="119" t="s">
        <v>143</v>
      </c>
      <c r="D38" s="154"/>
      <c r="E38" s="130"/>
      <c r="F38" s="130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30"/>
      <c r="S38" s="130"/>
      <c r="T38" s="125"/>
      <c r="U38" s="125"/>
      <c r="V38" s="125"/>
      <c r="W38" s="125"/>
      <c r="X38" s="125"/>
      <c r="Y38" s="125"/>
      <c r="Z38" s="112"/>
    </row>
    <row r="39" spans="1:26" ht="31.5">
      <c r="A39" s="74" t="s">
        <v>144</v>
      </c>
      <c r="B39" s="108" t="s">
        <v>145</v>
      </c>
      <c r="C39" s="119" t="s">
        <v>146</v>
      </c>
      <c r="D39" s="154"/>
      <c r="E39" s="130"/>
      <c r="F39" s="130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30"/>
      <c r="S39" s="130"/>
      <c r="T39" s="125"/>
      <c r="U39" s="125"/>
      <c r="V39" s="125"/>
      <c r="W39" s="125"/>
      <c r="X39" s="125"/>
      <c r="Y39" s="125"/>
      <c r="Z39" s="112"/>
    </row>
    <row r="40" spans="1:26" ht="156.75">
      <c r="A40" s="74" t="s">
        <v>147</v>
      </c>
      <c r="B40" s="108" t="s">
        <v>148</v>
      </c>
      <c r="C40" s="119" t="s">
        <v>149</v>
      </c>
      <c r="D40" s="154" t="s">
        <v>150</v>
      </c>
      <c r="E40" s="130"/>
      <c r="F40" s="130"/>
      <c r="G40" s="185" t="s">
        <v>41</v>
      </c>
      <c r="H40" s="162" t="s">
        <v>151</v>
      </c>
      <c r="I40" s="186" t="s">
        <v>76</v>
      </c>
      <c r="J40" s="155"/>
      <c r="K40" s="187" t="s">
        <v>44</v>
      </c>
      <c r="L40" s="186" t="s">
        <v>152</v>
      </c>
      <c r="M40" s="186" t="s">
        <v>43</v>
      </c>
      <c r="N40" s="155"/>
      <c r="O40" s="155" t="s">
        <v>421</v>
      </c>
      <c r="P40" s="162" t="s">
        <v>381</v>
      </c>
      <c r="Q40" s="160" t="s">
        <v>389</v>
      </c>
      <c r="R40" s="130"/>
      <c r="S40" s="130"/>
      <c r="T40" s="125">
        <v>303.544</v>
      </c>
      <c r="U40" s="125">
        <v>241.10599</v>
      </c>
      <c r="V40" s="125">
        <v>403.3</v>
      </c>
      <c r="W40" s="125">
        <f aca="true" t="shared" si="5" ref="W40:X42">V40*1.05</f>
        <v>423.46500000000003</v>
      </c>
      <c r="X40" s="125">
        <f t="shared" si="5"/>
        <v>444.63825</v>
      </c>
      <c r="Y40" s="125">
        <f>X40*1.05</f>
        <v>466.87016250000005</v>
      </c>
      <c r="Z40" s="112"/>
    </row>
    <row r="41" spans="1:26" ht="356.25">
      <c r="A41" s="74" t="s">
        <v>153</v>
      </c>
      <c r="B41" s="108" t="s">
        <v>397</v>
      </c>
      <c r="C41" s="119" t="s">
        <v>154</v>
      </c>
      <c r="D41" s="154" t="s">
        <v>231</v>
      </c>
      <c r="E41" s="130"/>
      <c r="F41" s="130"/>
      <c r="G41" s="185" t="s">
        <v>41</v>
      </c>
      <c r="H41" s="162" t="s">
        <v>151</v>
      </c>
      <c r="I41" s="186" t="s">
        <v>76</v>
      </c>
      <c r="J41" s="155"/>
      <c r="K41" s="187" t="s">
        <v>44</v>
      </c>
      <c r="L41" s="186" t="s">
        <v>152</v>
      </c>
      <c r="M41" s="186" t="s">
        <v>43</v>
      </c>
      <c r="N41" s="155"/>
      <c r="O41" s="155" t="s">
        <v>421</v>
      </c>
      <c r="P41" s="162" t="s">
        <v>382</v>
      </c>
      <c r="Q41" s="160" t="s">
        <v>389</v>
      </c>
      <c r="R41" s="130"/>
      <c r="S41" s="130"/>
      <c r="T41" s="128">
        <v>29.1</v>
      </c>
      <c r="U41" s="125">
        <v>29</v>
      </c>
      <c r="V41" s="128">
        <v>50</v>
      </c>
      <c r="W41" s="125">
        <f t="shared" si="5"/>
        <v>52.5</v>
      </c>
      <c r="X41" s="125">
        <f t="shared" si="5"/>
        <v>55.125</v>
      </c>
      <c r="Y41" s="125">
        <f>X41*1.05</f>
        <v>57.88125</v>
      </c>
      <c r="Z41" s="112"/>
    </row>
    <row r="42" spans="1:26" ht="156.75">
      <c r="A42" s="74" t="s">
        <v>155</v>
      </c>
      <c r="B42" s="108" t="s">
        <v>156</v>
      </c>
      <c r="C42" s="119" t="s">
        <v>157</v>
      </c>
      <c r="D42" s="154" t="s">
        <v>150</v>
      </c>
      <c r="E42" s="130"/>
      <c r="F42" s="130"/>
      <c r="G42" s="185" t="s">
        <v>41</v>
      </c>
      <c r="H42" s="162" t="s">
        <v>151</v>
      </c>
      <c r="I42" s="186" t="s">
        <v>76</v>
      </c>
      <c r="J42" s="155"/>
      <c r="K42" s="187" t="s">
        <v>44</v>
      </c>
      <c r="L42" s="186" t="s">
        <v>152</v>
      </c>
      <c r="M42" s="186" t="s">
        <v>43</v>
      </c>
      <c r="N42" s="155"/>
      <c r="O42" s="155" t="s">
        <v>421</v>
      </c>
      <c r="P42" s="162" t="s">
        <v>383</v>
      </c>
      <c r="Q42" s="160" t="s">
        <v>389</v>
      </c>
      <c r="R42" s="130"/>
      <c r="S42" s="130"/>
      <c r="T42" s="125">
        <v>130</v>
      </c>
      <c r="U42" s="125">
        <v>109.74689</v>
      </c>
      <c r="V42" s="125">
        <v>120</v>
      </c>
      <c r="W42" s="125">
        <f t="shared" si="5"/>
        <v>126</v>
      </c>
      <c r="X42" s="125">
        <f t="shared" si="5"/>
        <v>132.3</v>
      </c>
      <c r="Y42" s="125">
        <f>X42*1.05</f>
        <v>138.91500000000002</v>
      </c>
      <c r="Z42" s="112"/>
    </row>
    <row r="43" spans="1:26" ht="31.5">
      <c r="A43" s="74" t="s">
        <v>158</v>
      </c>
      <c r="B43" s="108" t="s">
        <v>159</v>
      </c>
      <c r="C43" s="119" t="s">
        <v>160</v>
      </c>
      <c r="D43" s="154"/>
      <c r="E43" s="130"/>
      <c r="F43" s="130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30"/>
      <c r="S43" s="130"/>
      <c r="T43" s="125"/>
      <c r="U43" s="125"/>
      <c r="V43" s="125"/>
      <c r="W43" s="125"/>
      <c r="X43" s="125"/>
      <c r="Y43" s="125"/>
      <c r="Z43" s="112"/>
    </row>
    <row r="44" spans="1:26" ht="99.75">
      <c r="A44" s="74" t="s">
        <v>161</v>
      </c>
      <c r="B44" s="108" t="s">
        <v>162</v>
      </c>
      <c r="C44" s="119" t="s">
        <v>163</v>
      </c>
      <c r="D44" s="154"/>
      <c r="E44" s="130"/>
      <c r="F44" s="130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30"/>
      <c r="S44" s="130"/>
      <c r="T44" s="125"/>
      <c r="U44" s="125"/>
      <c r="V44" s="125"/>
      <c r="W44" s="125"/>
      <c r="X44" s="125"/>
      <c r="Y44" s="125"/>
      <c r="Z44" s="112"/>
    </row>
    <row r="45" spans="1:26" ht="85.5">
      <c r="A45" s="74" t="s">
        <v>164</v>
      </c>
      <c r="B45" s="108" t="s">
        <v>165</v>
      </c>
      <c r="C45" s="119" t="s">
        <v>166</v>
      </c>
      <c r="D45" s="154"/>
      <c r="E45" s="130"/>
      <c r="F45" s="130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30"/>
      <c r="S45" s="130"/>
      <c r="T45" s="125"/>
      <c r="U45" s="125"/>
      <c r="V45" s="125"/>
      <c r="W45" s="125"/>
      <c r="X45" s="125"/>
      <c r="Y45" s="125"/>
      <c r="Z45" s="112"/>
    </row>
    <row r="46" spans="1:26" ht="85.5">
      <c r="A46" s="74" t="s">
        <v>167</v>
      </c>
      <c r="B46" s="108" t="s">
        <v>168</v>
      </c>
      <c r="C46" s="119" t="s">
        <v>169</v>
      </c>
      <c r="D46" s="154"/>
      <c r="E46" s="130"/>
      <c r="F46" s="130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30"/>
      <c r="S46" s="130"/>
      <c r="T46" s="125"/>
      <c r="U46" s="125"/>
      <c r="V46" s="125"/>
      <c r="W46" s="125"/>
      <c r="X46" s="125"/>
      <c r="Y46" s="125"/>
      <c r="Z46" s="112"/>
    </row>
    <row r="47" spans="1:26" ht="57">
      <c r="A47" s="74" t="s">
        <v>170</v>
      </c>
      <c r="B47" s="108" t="s">
        <v>171</v>
      </c>
      <c r="C47" s="119" t="s">
        <v>172</v>
      </c>
      <c r="D47" s="154"/>
      <c r="E47" s="130"/>
      <c r="F47" s="130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30"/>
      <c r="S47" s="130"/>
      <c r="T47" s="125"/>
      <c r="U47" s="125"/>
      <c r="V47" s="125"/>
      <c r="W47" s="125"/>
      <c r="X47" s="125"/>
      <c r="Y47" s="125"/>
      <c r="Z47" s="112"/>
    </row>
    <row r="48" spans="1:26" ht="71.25">
      <c r="A48" s="74" t="s">
        <v>173</v>
      </c>
      <c r="B48" s="108" t="s">
        <v>174</v>
      </c>
      <c r="C48" s="119" t="s">
        <v>175</v>
      </c>
      <c r="D48" s="154"/>
      <c r="E48" s="130"/>
      <c r="F48" s="130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30"/>
      <c r="S48" s="130"/>
      <c r="T48" s="125"/>
      <c r="U48" s="125"/>
      <c r="V48" s="125"/>
      <c r="W48" s="125"/>
      <c r="X48" s="125"/>
      <c r="Y48" s="125"/>
      <c r="Z48" s="112"/>
    </row>
    <row r="49" spans="1:26" ht="71.25">
      <c r="A49" s="74" t="s">
        <v>176</v>
      </c>
      <c r="B49" s="108" t="s">
        <v>177</v>
      </c>
      <c r="C49" s="119" t="s">
        <v>178</v>
      </c>
      <c r="D49" s="154"/>
      <c r="E49" s="130"/>
      <c r="F49" s="130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30"/>
      <c r="S49" s="130"/>
      <c r="T49" s="125"/>
      <c r="U49" s="125"/>
      <c r="V49" s="125"/>
      <c r="W49" s="125"/>
      <c r="X49" s="125"/>
      <c r="Y49" s="125"/>
      <c r="Z49" s="112"/>
    </row>
    <row r="50" spans="1:26" ht="156.75">
      <c r="A50" s="74" t="s">
        <v>179</v>
      </c>
      <c r="B50" s="108" t="s">
        <v>180</v>
      </c>
      <c r="C50" s="119" t="s">
        <v>181</v>
      </c>
      <c r="D50" s="154" t="s">
        <v>84</v>
      </c>
      <c r="E50" s="130"/>
      <c r="F50" s="130"/>
      <c r="G50" s="185" t="s">
        <v>41</v>
      </c>
      <c r="H50" s="162" t="s">
        <v>182</v>
      </c>
      <c r="I50" s="186" t="s">
        <v>76</v>
      </c>
      <c r="J50" s="155"/>
      <c r="K50" s="187" t="s">
        <v>44</v>
      </c>
      <c r="L50" s="186" t="s">
        <v>183</v>
      </c>
      <c r="M50" s="186" t="s">
        <v>184</v>
      </c>
      <c r="N50" s="155"/>
      <c r="O50" s="155"/>
      <c r="P50" s="155"/>
      <c r="Q50" s="160"/>
      <c r="R50" s="130"/>
      <c r="S50" s="130"/>
      <c r="T50" s="125"/>
      <c r="U50" s="125"/>
      <c r="V50" s="125"/>
      <c r="W50" s="125"/>
      <c r="X50" s="125"/>
      <c r="Y50" s="125"/>
      <c r="Z50" s="112"/>
    </row>
    <row r="51" spans="1:26" ht="42.75">
      <c r="A51" s="74" t="s">
        <v>185</v>
      </c>
      <c r="B51" s="108" t="s">
        <v>186</v>
      </c>
      <c r="C51" s="119" t="s">
        <v>187</v>
      </c>
      <c r="D51" s="154"/>
      <c r="E51" s="130"/>
      <c r="F51" s="130"/>
      <c r="G51" s="185"/>
      <c r="H51" s="162"/>
      <c r="I51" s="186"/>
      <c r="J51" s="155"/>
      <c r="K51" s="155"/>
      <c r="L51" s="155"/>
      <c r="M51" s="155"/>
      <c r="N51" s="155"/>
      <c r="O51" s="155"/>
      <c r="P51" s="155"/>
      <c r="Q51" s="155"/>
      <c r="R51" s="130"/>
      <c r="S51" s="130"/>
      <c r="T51" s="125"/>
      <c r="U51" s="125"/>
      <c r="V51" s="125"/>
      <c r="W51" s="125"/>
      <c r="X51" s="125"/>
      <c r="Y51" s="125"/>
      <c r="Z51" s="112"/>
    </row>
    <row r="52" spans="1:26" ht="99.75">
      <c r="A52" s="74" t="s">
        <v>188</v>
      </c>
      <c r="B52" s="108" t="s">
        <v>189</v>
      </c>
      <c r="C52" s="119" t="s">
        <v>190</v>
      </c>
      <c r="D52" s="154"/>
      <c r="E52" s="130"/>
      <c r="F52" s="130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30"/>
      <c r="S52" s="130"/>
      <c r="T52" s="125"/>
      <c r="U52" s="125"/>
      <c r="V52" s="125"/>
      <c r="W52" s="125"/>
      <c r="X52" s="125"/>
      <c r="Y52" s="125"/>
      <c r="Z52" s="112"/>
    </row>
    <row r="53" spans="1:26" ht="31.5">
      <c r="A53" s="74" t="s">
        <v>191</v>
      </c>
      <c r="B53" s="108" t="s">
        <v>192</v>
      </c>
      <c r="C53" s="119" t="s">
        <v>193</v>
      </c>
      <c r="D53" s="154"/>
      <c r="E53" s="130"/>
      <c r="F53" s="130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30"/>
      <c r="S53" s="130"/>
      <c r="T53" s="125"/>
      <c r="U53" s="125"/>
      <c r="V53" s="125"/>
      <c r="W53" s="125"/>
      <c r="X53" s="125"/>
      <c r="Y53" s="125"/>
      <c r="Z53" s="112"/>
    </row>
    <row r="54" spans="1:26" ht="57">
      <c r="A54" s="74" t="s">
        <v>194</v>
      </c>
      <c r="B54" s="108" t="s">
        <v>195</v>
      </c>
      <c r="C54" s="119" t="s">
        <v>196</v>
      </c>
      <c r="D54" s="154"/>
      <c r="E54" s="130"/>
      <c r="F54" s="130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30"/>
      <c r="S54" s="130"/>
      <c r="T54" s="125"/>
      <c r="U54" s="125"/>
      <c r="V54" s="125"/>
      <c r="W54" s="125"/>
      <c r="X54" s="125"/>
      <c r="Y54" s="125"/>
      <c r="Z54" s="112"/>
    </row>
    <row r="55" spans="1:26" ht="128.25">
      <c r="A55" s="74" t="s">
        <v>197</v>
      </c>
      <c r="B55" s="108" t="s">
        <v>198</v>
      </c>
      <c r="C55" s="119" t="s">
        <v>199</v>
      </c>
      <c r="D55" s="154"/>
      <c r="E55" s="130"/>
      <c r="F55" s="130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30"/>
      <c r="S55" s="130"/>
      <c r="T55" s="125">
        <f aca="true" t="shared" si="6" ref="T55:Y55">SUM(T56:T59)</f>
        <v>390</v>
      </c>
      <c r="U55" s="125">
        <f t="shared" si="6"/>
        <v>390</v>
      </c>
      <c r="V55" s="125">
        <f t="shared" si="6"/>
        <v>210.6</v>
      </c>
      <c r="W55" s="125">
        <f t="shared" si="6"/>
        <v>0</v>
      </c>
      <c r="X55" s="125">
        <f t="shared" si="6"/>
        <v>0</v>
      </c>
      <c r="Y55" s="125">
        <f t="shared" si="6"/>
        <v>0</v>
      </c>
      <c r="Z55" s="112"/>
    </row>
    <row r="56" spans="1:26" ht="156.75">
      <c r="A56" s="92" t="s">
        <v>408</v>
      </c>
      <c r="B56" s="108" t="s">
        <v>200</v>
      </c>
      <c r="C56" s="119" t="s">
        <v>274</v>
      </c>
      <c r="D56" s="154" t="s">
        <v>232</v>
      </c>
      <c r="E56" s="130"/>
      <c r="F56" s="130"/>
      <c r="G56" s="185" t="s">
        <v>41</v>
      </c>
      <c r="H56" s="162" t="s">
        <v>85</v>
      </c>
      <c r="I56" s="186" t="s">
        <v>76</v>
      </c>
      <c r="J56" s="155"/>
      <c r="K56" s="187" t="s">
        <v>44</v>
      </c>
      <c r="L56" s="186" t="s">
        <v>86</v>
      </c>
      <c r="M56" s="186" t="s">
        <v>43</v>
      </c>
      <c r="N56" s="155"/>
      <c r="O56" s="155" t="s">
        <v>259</v>
      </c>
      <c r="P56" s="162" t="s">
        <v>374</v>
      </c>
      <c r="Q56" s="160" t="s">
        <v>389</v>
      </c>
      <c r="R56" s="130"/>
      <c r="S56" s="130"/>
      <c r="T56" s="125">
        <v>390</v>
      </c>
      <c r="U56" s="125">
        <v>390</v>
      </c>
      <c r="V56" s="125">
        <v>210.6</v>
      </c>
      <c r="W56" s="125"/>
      <c r="X56" s="125"/>
      <c r="Y56" s="125"/>
      <c r="Z56" s="112"/>
    </row>
    <row r="57" spans="1:26" ht="71.25">
      <c r="A57" s="92" t="s">
        <v>402</v>
      </c>
      <c r="B57" s="108" t="s">
        <v>109</v>
      </c>
      <c r="C57" s="119" t="s">
        <v>275</v>
      </c>
      <c r="D57" s="154"/>
      <c r="E57" s="130"/>
      <c r="F57" s="130"/>
      <c r="G57" s="185"/>
      <c r="H57" s="162"/>
      <c r="I57" s="186"/>
      <c r="J57" s="155"/>
      <c r="K57" s="187"/>
      <c r="L57" s="186"/>
      <c r="M57" s="186"/>
      <c r="N57" s="155"/>
      <c r="O57" s="155"/>
      <c r="P57" s="155"/>
      <c r="Q57" s="160"/>
      <c r="R57" s="130"/>
      <c r="S57" s="130"/>
      <c r="T57" s="125"/>
      <c r="U57" s="125"/>
      <c r="V57" s="125"/>
      <c r="W57" s="125"/>
      <c r="X57" s="125"/>
      <c r="Y57" s="125"/>
      <c r="Z57" s="112"/>
    </row>
    <row r="58" spans="1:26" ht="57">
      <c r="A58" s="92" t="s">
        <v>403</v>
      </c>
      <c r="B58" s="108" t="s">
        <v>117</v>
      </c>
      <c r="C58" s="119" t="s">
        <v>276</v>
      </c>
      <c r="D58" s="154"/>
      <c r="E58" s="130"/>
      <c r="F58" s="130"/>
      <c r="G58" s="185"/>
      <c r="H58" s="162"/>
      <c r="I58" s="186"/>
      <c r="J58" s="155"/>
      <c r="K58" s="187"/>
      <c r="L58" s="186"/>
      <c r="M58" s="186"/>
      <c r="N58" s="155"/>
      <c r="O58" s="155"/>
      <c r="P58" s="162" t="s">
        <v>385</v>
      </c>
      <c r="Q58" s="160" t="s">
        <v>389</v>
      </c>
      <c r="R58" s="130"/>
      <c r="S58" s="130"/>
      <c r="T58" s="125"/>
      <c r="U58" s="125"/>
      <c r="V58" s="125"/>
      <c r="W58" s="125"/>
      <c r="X58" s="125"/>
      <c r="Y58" s="125"/>
      <c r="Z58" s="112"/>
    </row>
    <row r="59" spans="1:26" ht="85.5">
      <c r="A59" s="74"/>
      <c r="B59" s="108" t="s">
        <v>409</v>
      </c>
      <c r="C59" s="119" t="s">
        <v>277</v>
      </c>
      <c r="D59" s="154"/>
      <c r="E59" s="130"/>
      <c r="F59" s="130"/>
      <c r="G59" s="185"/>
      <c r="H59" s="162"/>
      <c r="I59" s="186"/>
      <c r="J59" s="155"/>
      <c r="K59" s="187"/>
      <c r="L59" s="186"/>
      <c r="M59" s="186"/>
      <c r="N59" s="155"/>
      <c r="O59" s="155"/>
      <c r="P59" s="155"/>
      <c r="Q59" s="160"/>
      <c r="R59" s="130"/>
      <c r="S59" s="130"/>
      <c r="T59" s="125"/>
      <c r="U59" s="125"/>
      <c r="V59" s="125"/>
      <c r="W59" s="125"/>
      <c r="X59" s="125"/>
      <c r="Y59" s="125"/>
      <c r="Z59" s="112"/>
    </row>
    <row r="60" spans="1:26" ht="114">
      <c r="A60" s="74" t="s">
        <v>201</v>
      </c>
      <c r="B60" s="108" t="s">
        <v>202</v>
      </c>
      <c r="C60" s="119" t="s">
        <v>203</v>
      </c>
      <c r="D60" s="154"/>
      <c r="E60" s="130"/>
      <c r="F60" s="130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30"/>
      <c r="S60" s="130"/>
      <c r="T60" s="125">
        <f aca="true" t="shared" si="7" ref="T60:Y60">SUM(T61:T62)</f>
        <v>108.45</v>
      </c>
      <c r="U60" s="125">
        <f t="shared" si="7"/>
        <v>108.45</v>
      </c>
      <c r="V60" s="125">
        <f t="shared" si="7"/>
        <v>111.86</v>
      </c>
      <c r="W60" s="125">
        <f t="shared" si="7"/>
        <v>117.453</v>
      </c>
      <c r="X60" s="125">
        <f t="shared" si="7"/>
        <v>123.32565000000001</v>
      </c>
      <c r="Y60" s="125">
        <f t="shared" si="7"/>
        <v>129.49193250000002</v>
      </c>
      <c r="Z60" s="112"/>
    </row>
    <row r="61" spans="1:26" ht="156.75">
      <c r="A61" s="93" t="s">
        <v>349</v>
      </c>
      <c r="B61" s="108" t="s">
        <v>217</v>
      </c>
      <c r="C61" s="119"/>
      <c r="D61" s="154" t="s">
        <v>204</v>
      </c>
      <c r="E61" s="130"/>
      <c r="F61" s="130"/>
      <c r="G61" s="185" t="s">
        <v>41</v>
      </c>
      <c r="H61" s="162" t="s">
        <v>205</v>
      </c>
      <c r="I61" s="186" t="s">
        <v>76</v>
      </c>
      <c r="J61" s="155"/>
      <c r="K61" s="187" t="s">
        <v>44</v>
      </c>
      <c r="L61" s="186" t="s">
        <v>45</v>
      </c>
      <c r="M61" s="186" t="s">
        <v>43</v>
      </c>
      <c r="N61" s="155"/>
      <c r="O61" s="155" t="s">
        <v>259</v>
      </c>
      <c r="P61" s="155"/>
      <c r="Q61" s="160" t="s">
        <v>390</v>
      </c>
      <c r="R61" s="130"/>
      <c r="S61" s="130"/>
      <c r="T61" s="125">
        <v>108.45</v>
      </c>
      <c r="U61" s="125">
        <v>108.45</v>
      </c>
      <c r="V61" s="125">
        <v>111.86</v>
      </c>
      <c r="W61" s="125">
        <f>V61*1.05</f>
        <v>117.453</v>
      </c>
      <c r="X61" s="125">
        <f>W61*1.05</f>
        <v>123.32565000000001</v>
      </c>
      <c r="Y61" s="125">
        <f>X61*1.05</f>
        <v>129.49193250000002</v>
      </c>
      <c r="Z61" s="112"/>
    </row>
    <row r="62" spans="1:26" ht="15.75">
      <c r="A62" s="93" t="s">
        <v>350</v>
      </c>
      <c r="B62" s="108" t="s">
        <v>218</v>
      </c>
      <c r="C62" s="119"/>
      <c r="D62" s="154"/>
      <c r="E62" s="130"/>
      <c r="F62" s="130"/>
      <c r="G62" s="185"/>
      <c r="H62" s="162"/>
      <c r="I62" s="186"/>
      <c r="J62" s="155"/>
      <c r="K62" s="187"/>
      <c r="L62" s="186"/>
      <c r="M62" s="186"/>
      <c r="N62" s="155"/>
      <c r="O62" s="155"/>
      <c r="P62" s="155"/>
      <c r="Q62" s="160"/>
      <c r="R62" s="130"/>
      <c r="S62" s="130"/>
      <c r="T62" s="125"/>
      <c r="U62" s="125"/>
      <c r="V62" s="125"/>
      <c r="W62" s="125"/>
      <c r="X62" s="125"/>
      <c r="Y62" s="125"/>
      <c r="Z62" s="112"/>
    </row>
    <row r="63" spans="1:26" ht="171">
      <c r="A63" s="74" t="s">
        <v>206</v>
      </c>
      <c r="B63" s="108" t="s">
        <v>410</v>
      </c>
      <c r="C63" s="119" t="s">
        <v>207</v>
      </c>
      <c r="D63" s="154"/>
      <c r="E63" s="130"/>
      <c r="F63" s="130"/>
      <c r="G63" s="155"/>
      <c r="H63" s="155"/>
      <c r="I63" s="155"/>
      <c r="J63" s="155"/>
      <c r="K63" s="155"/>
      <c r="L63" s="155"/>
      <c r="M63" s="155"/>
      <c r="N63" s="130"/>
      <c r="O63" s="130"/>
      <c r="P63" s="130"/>
      <c r="Q63" s="130"/>
      <c r="R63" s="130"/>
      <c r="S63" s="130"/>
      <c r="T63" s="125"/>
      <c r="U63" s="125">
        <f>U65</f>
        <v>0</v>
      </c>
      <c r="V63" s="125"/>
      <c r="W63" s="125"/>
      <c r="X63" s="125"/>
      <c r="Y63" s="125"/>
      <c r="Z63" s="112"/>
    </row>
    <row r="64" spans="1:26" ht="156.75">
      <c r="A64" s="74" t="s">
        <v>398</v>
      </c>
      <c r="B64" s="108" t="s">
        <v>411</v>
      </c>
      <c r="C64" s="121" t="s">
        <v>400</v>
      </c>
      <c r="D64" s="167" t="s">
        <v>111</v>
      </c>
      <c r="E64" s="168"/>
      <c r="F64" s="168"/>
      <c r="G64" s="190" t="s">
        <v>41</v>
      </c>
      <c r="H64" s="170" t="s">
        <v>205</v>
      </c>
      <c r="I64" s="191" t="s">
        <v>76</v>
      </c>
      <c r="J64" s="130"/>
      <c r="K64" s="192" t="s">
        <v>44</v>
      </c>
      <c r="L64" s="191" t="s">
        <v>45</v>
      </c>
      <c r="M64" s="191" t="s">
        <v>43</v>
      </c>
      <c r="N64" s="130"/>
      <c r="O64" s="155" t="s">
        <v>259</v>
      </c>
      <c r="P64" s="130"/>
      <c r="Q64" s="160" t="s">
        <v>255</v>
      </c>
      <c r="R64" s="130"/>
      <c r="S64" s="130"/>
      <c r="T64" s="125"/>
      <c r="U64" s="125"/>
      <c r="V64" s="125"/>
      <c r="W64" s="125"/>
      <c r="X64" s="125"/>
      <c r="Y64" s="125"/>
      <c r="Z64" s="112"/>
    </row>
    <row r="65" spans="1:26" ht="156.75">
      <c r="A65" s="92" t="s">
        <v>399</v>
      </c>
      <c r="B65" s="110" t="s">
        <v>268</v>
      </c>
      <c r="C65" s="122" t="s">
        <v>269</v>
      </c>
      <c r="D65" s="193" t="s">
        <v>270</v>
      </c>
      <c r="E65" s="130"/>
      <c r="F65" s="130"/>
      <c r="G65" s="185" t="s">
        <v>41</v>
      </c>
      <c r="H65" s="162" t="s">
        <v>205</v>
      </c>
      <c r="I65" s="186" t="s">
        <v>76</v>
      </c>
      <c r="J65" s="155"/>
      <c r="K65" s="187" t="s">
        <v>44</v>
      </c>
      <c r="L65" s="186" t="s">
        <v>45</v>
      </c>
      <c r="M65" s="186" t="s">
        <v>43</v>
      </c>
      <c r="N65" s="155"/>
      <c r="O65" s="155" t="s">
        <v>259</v>
      </c>
      <c r="P65" s="155"/>
      <c r="Q65" s="160" t="s">
        <v>390</v>
      </c>
      <c r="R65" s="130"/>
      <c r="S65" s="130"/>
      <c r="T65" s="125"/>
      <c r="U65" s="125"/>
      <c r="V65" s="125"/>
      <c r="W65" s="125"/>
      <c r="X65" s="125"/>
      <c r="Y65" s="125"/>
      <c r="Z65" s="112"/>
    </row>
    <row r="66" spans="1:26" ht="28.5">
      <c r="A66" s="74"/>
      <c r="B66" s="107" t="s">
        <v>208</v>
      </c>
      <c r="C66" s="118"/>
      <c r="D66" s="154"/>
      <c r="E66" s="130"/>
      <c r="F66" s="130"/>
      <c r="G66" s="155"/>
      <c r="H66" s="155"/>
      <c r="I66" s="155"/>
      <c r="J66" s="155"/>
      <c r="K66" s="155"/>
      <c r="L66" s="155"/>
      <c r="M66" s="155"/>
      <c r="N66" s="130"/>
      <c r="O66" s="130"/>
      <c r="P66" s="130" t="s">
        <v>209</v>
      </c>
      <c r="Q66" s="175"/>
      <c r="R66" s="130"/>
      <c r="S66" s="130"/>
      <c r="T66" s="129">
        <f aca="true" t="shared" si="8" ref="T66:Y66">SUM(T8,T55,T60,T63)</f>
        <v>4337.40577</v>
      </c>
      <c r="U66" s="129">
        <f t="shared" si="8"/>
        <v>3782.8088199999997</v>
      </c>
      <c r="V66" s="129">
        <f t="shared" si="8"/>
        <v>3835.5930000000003</v>
      </c>
      <c r="W66" s="129">
        <f t="shared" si="8"/>
        <v>3806.2426500000006</v>
      </c>
      <c r="X66" s="129">
        <f t="shared" si="8"/>
        <v>3996.554782500001</v>
      </c>
      <c r="Y66" s="129">
        <f t="shared" si="8"/>
        <v>4196.382521625</v>
      </c>
      <c r="Z66" s="129"/>
    </row>
    <row r="67" spans="1:26" ht="15.75">
      <c r="A67" s="134"/>
      <c r="B67" s="111"/>
      <c r="C67" s="123"/>
      <c r="D67" s="154"/>
      <c r="E67" s="130"/>
      <c r="F67" s="130"/>
      <c r="G67" s="194"/>
      <c r="H67" s="195"/>
      <c r="I67" s="195"/>
      <c r="J67" s="195"/>
      <c r="K67" s="195"/>
      <c r="L67" s="195"/>
      <c r="M67" s="195"/>
      <c r="N67" s="130"/>
      <c r="O67" s="130"/>
      <c r="P67" s="130"/>
      <c r="Q67" s="130"/>
      <c r="R67" s="130"/>
      <c r="S67" s="130"/>
      <c r="T67" s="130"/>
      <c r="U67" s="130"/>
      <c r="V67" s="130"/>
      <c r="W67" s="131"/>
      <c r="X67" s="131"/>
      <c r="Y67" s="131"/>
      <c r="Z67" s="215"/>
    </row>
    <row r="68" spans="1:26" ht="15.75">
      <c r="A68" s="135"/>
      <c r="B68" s="113"/>
      <c r="C68" s="124"/>
      <c r="D68" s="198"/>
      <c r="E68" s="112"/>
      <c r="F68" s="112"/>
      <c r="G68" s="115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215"/>
    </row>
    <row r="69" spans="1:26" ht="15.75">
      <c r="A69" s="135"/>
      <c r="B69" s="113"/>
      <c r="C69" s="124"/>
      <c r="D69" s="198"/>
      <c r="E69" s="112"/>
      <c r="F69" s="112"/>
      <c r="G69" s="130"/>
      <c r="H69" s="130"/>
      <c r="I69" s="130"/>
      <c r="J69" s="130"/>
      <c r="K69" s="130"/>
      <c r="L69" s="130"/>
      <c r="M69" s="130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215"/>
    </row>
    <row r="70" spans="1:26" s="11" customFormat="1" ht="15.75">
      <c r="A70" s="135"/>
      <c r="B70" s="114"/>
      <c r="C70" s="124"/>
      <c r="D70" s="196"/>
      <c r="E70" s="112"/>
      <c r="F70" s="112"/>
      <c r="G70" s="115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215"/>
    </row>
    <row r="71" spans="1:27" ht="71.25">
      <c r="A71" s="135" t="s">
        <v>416</v>
      </c>
      <c r="B71" s="115" t="s">
        <v>406</v>
      </c>
      <c r="C71" s="124"/>
      <c r="D71" s="198">
        <v>1003</v>
      </c>
      <c r="E71" s="112"/>
      <c r="F71" s="112"/>
      <c r="G71" s="115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32">
        <v>1104.2</v>
      </c>
      <c r="U71" s="132">
        <v>1104.2</v>
      </c>
      <c r="V71" s="132">
        <v>366.03</v>
      </c>
      <c r="W71" s="132">
        <f>V71*1.1</f>
        <v>402.633</v>
      </c>
      <c r="X71" s="132">
        <f>W71*1.1</f>
        <v>442.8963</v>
      </c>
      <c r="Y71" s="132">
        <f>X71*1.1</f>
        <v>487.18593000000004</v>
      </c>
      <c r="Z71" s="132"/>
      <c r="AA71" s="56"/>
    </row>
    <row r="72" spans="1:27" ht="15.75">
      <c r="A72" s="124"/>
      <c r="B72" s="113" t="s">
        <v>280</v>
      </c>
      <c r="C72" s="124"/>
      <c r="D72" s="112"/>
      <c r="E72" s="112"/>
      <c r="F72" s="112"/>
      <c r="G72" s="115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33">
        <f aca="true" t="shared" si="9" ref="T72:Y72">T66+T67+T68+T69+T70+T71</f>
        <v>5441.60577</v>
      </c>
      <c r="U72" s="133">
        <f t="shared" si="9"/>
        <v>4887.00882</v>
      </c>
      <c r="V72" s="133">
        <f t="shared" si="9"/>
        <v>4201.6230000000005</v>
      </c>
      <c r="W72" s="133">
        <f t="shared" si="9"/>
        <v>4208.875650000001</v>
      </c>
      <c r="X72" s="133">
        <f t="shared" si="9"/>
        <v>4439.451082500001</v>
      </c>
      <c r="Y72" s="133">
        <f t="shared" si="9"/>
        <v>4683.568451624999</v>
      </c>
      <c r="Z72" s="133"/>
      <c r="AA72" s="58"/>
    </row>
    <row r="74" spans="1:26" ht="24" customHeight="1">
      <c r="A74" s="11"/>
      <c r="B74" s="95"/>
      <c r="C74" s="95"/>
      <c r="D74" s="95"/>
      <c r="E74" s="95"/>
      <c r="F74" s="95"/>
      <c r="G74" s="96"/>
      <c r="H74" s="95"/>
      <c r="I74" s="95"/>
      <c r="J74" s="95"/>
      <c r="K74" s="95"/>
      <c r="L74" s="95"/>
      <c r="M74" s="95"/>
      <c r="N74" s="95"/>
      <c r="O74" s="95"/>
      <c r="P74" s="95"/>
      <c r="Q74" s="279" t="s">
        <v>210</v>
      </c>
      <c r="R74" s="279"/>
      <c r="S74" s="279"/>
      <c r="T74" s="279"/>
      <c r="U74" s="279"/>
      <c r="V74" s="95"/>
      <c r="W74" s="95"/>
      <c r="X74" s="95" t="s">
        <v>209</v>
      </c>
      <c r="Y74" s="95"/>
      <c r="Z74" s="95"/>
    </row>
    <row r="75" spans="1:26" ht="22.5" customHeight="1">
      <c r="A75" s="11"/>
      <c r="B75" s="279" t="s">
        <v>233</v>
      </c>
      <c r="C75" s="279"/>
      <c r="D75" s="279"/>
      <c r="E75" s="95"/>
      <c r="F75" s="95"/>
      <c r="G75" s="96"/>
      <c r="H75" s="95" t="s">
        <v>295</v>
      </c>
      <c r="I75" s="95"/>
      <c r="J75" s="95"/>
      <c r="K75" s="95"/>
      <c r="L75" s="95"/>
      <c r="M75" s="95"/>
      <c r="N75" s="95"/>
      <c r="O75" s="95"/>
      <c r="P75" s="95"/>
      <c r="Q75" s="97" t="s">
        <v>212</v>
      </c>
      <c r="R75" s="97"/>
      <c r="S75" s="97"/>
      <c r="T75" s="97"/>
      <c r="U75" s="97"/>
      <c r="V75" s="95"/>
      <c r="W75" s="95"/>
      <c r="X75" s="98"/>
      <c r="Y75" s="289" t="s">
        <v>290</v>
      </c>
      <c r="Z75" s="289"/>
    </row>
    <row r="76" spans="7:13" ht="12.75">
      <c r="G76" s="32"/>
      <c r="H76" s="11"/>
      <c r="I76" s="11"/>
      <c r="J76" s="11"/>
      <c r="K76" s="11"/>
      <c r="L76" s="11"/>
      <c r="M76" s="11"/>
    </row>
    <row r="77" spans="7:13" ht="12.75">
      <c r="G77" s="32"/>
      <c r="I77" s="11"/>
      <c r="J77" s="11"/>
      <c r="K77" s="11"/>
      <c r="L77" s="11"/>
      <c r="M77" s="11"/>
    </row>
  </sheetData>
  <sheetProtection/>
  <mergeCells count="30">
    <mergeCell ref="H35:H36"/>
    <mergeCell ref="I35:I36"/>
    <mergeCell ref="C21:C22"/>
    <mergeCell ref="Z3:Z5"/>
    <mergeCell ref="A23:A24"/>
    <mergeCell ref="B23:B24"/>
    <mergeCell ref="C23:C24"/>
    <mergeCell ref="G35:G36"/>
    <mergeCell ref="A9:A11"/>
    <mergeCell ref="F4:I4"/>
    <mergeCell ref="X4:Y4"/>
    <mergeCell ref="B9:B11"/>
    <mergeCell ref="C9:C11"/>
    <mergeCell ref="B75:D75"/>
    <mergeCell ref="A2:Y2"/>
    <mergeCell ref="A3:C5"/>
    <mergeCell ref="D3:D5"/>
    <mergeCell ref="E3:Q3"/>
    <mergeCell ref="E4:E5"/>
    <mergeCell ref="A21:A22"/>
    <mergeCell ref="R3:Y3"/>
    <mergeCell ref="N4:Q4"/>
    <mergeCell ref="W4:W5"/>
    <mergeCell ref="B21:B22"/>
    <mergeCell ref="Y75:Z75"/>
    <mergeCell ref="Q74:U74"/>
    <mergeCell ref="R4:R5"/>
    <mergeCell ref="S4:U4"/>
    <mergeCell ref="V4:V5"/>
    <mergeCell ref="J4:M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80"/>
  <sheetViews>
    <sheetView zoomScale="70" zoomScaleNormal="70" zoomScaleSheetLayoutView="70" zoomScalePageLayoutView="0" workbookViewId="0" topLeftCell="A1">
      <pane xSplit="8" ySplit="7" topLeftCell="I8" activePane="bottomRight" state="frozen"/>
      <selection pane="topLeft" activeCell="A60" sqref="A60:Z76"/>
      <selection pane="topRight" activeCell="A60" sqref="A60:Z76"/>
      <selection pane="bottomLeft" activeCell="A60" sqref="A60:Z76"/>
      <selection pane="bottomRight" activeCell="A60" sqref="A60:Z76"/>
    </sheetView>
  </sheetViews>
  <sheetFormatPr defaultColWidth="9.00390625" defaultRowHeight="12.75"/>
  <cols>
    <col min="1" max="1" width="7.00390625" style="15" customWidth="1"/>
    <col min="2" max="2" width="35.75390625" style="15" customWidth="1"/>
    <col min="3" max="3" width="11.125" style="15" customWidth="1"/>
    <col min="4" max="4" width="7.125" style="15" customWidth="1"/>
    <col min="5" max="5" width="0.12890625" style="15" hidden="1" customWidth="1"/>
    <col min="6" max="6" width="9.125" style="15" hidden="1" customWidth="1"/>
    <col min="7" max="7" width="17.625" style="33" customWidth="1"/>
    <col min="8" max="8" width="11.00390625" style="15" customWidth="1"/>
    <col min="9" max="9" width="12.25390625" style="15" customWidth="1"/>
    <col min="10" max="10" width="0.12890625" style="15" hidden="1" customWidth="1"/>
    <col min="11" max="11" width="17.00390625" style="15" customWidth="1"/>
    <col min="12" max="12" width="9.875" style="15" customWidth="1"/>
    <col min="13" max="13" width="11.875" style="15" customWidth="1"/>
    <col min="14" max="14" width="9.125" style="15" hidden="1" customWidth="1"/>
    <col min="15" max="15" width="19.00390625" style="15" customWidth="1"/>
    <col min="16" max="16" width="8.625" style="15" customWidth="1"/>
    <col min="17" max="17" width="12.375" style="15" customWidth="1"/>
    <col min="18" max="18" width="9.125" style="15" hidden="1" customWidth="1"/>
    <col min="19" max="19" width="1.75390625" style="15" hidden="1" customWidth="1"/>
    <col min="20" max="20" width="12.875" style="15" customWidth="1"/>
    <col min="21" max="21" width="12.00390625" style="15" customWidth="1"/>
    <col min="22" max="22" width="12.125" style="15" customWidth="1"/>
    <col min="23" max="23" width="12.25390625" style="15" customWidth="1"/>
    <col min="24" max="24" width="15.00390625" style="15" customWidth="1"/>
    <col min="25" max="25" width="14.125" style="15" customWidth="1"/>
    <col min="26" max="26" width="6.875" style="0" customWidth="1"/>
  </cols>
  <sheetData>
    <row r="1" spans="7:13" ht="12.75">
      <c r="G1" s="31"/>
      <c r="H1" s="1"/>
      <c r="I1" s="1"/>
      <c r="J1" s="1"/>
      <c r="K1" s="1"/>
      <c r="L1" s="1"/>
      <c r="M1" s="1"/>
    </row>
    <row r="2" spans="1:25" ht="27.75" customHeight="1">
      <c r="A2" s="251" t="s">
        <v>345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26" ht="31.5" customHeight="1">
      <c r="A3" s="277" t="s">
        <v>0</v>
      </c>
      <c r="B3" s="277"/>
      <c r="C3" s="277"/>
      <c r="D3" s="282" t="s">
        <v>1</v>
      </c>
      <c r="E3" s="277" t="s">
        <v>2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 t="s">
        <v>3</v>
      </c>
      <c r="S3" s="277"/>
      <c r="T3" s="277"/>
      <c r="U3" s="277"/>
      <c r="V3" s="277"/>
      <c r="W3" s="277"/>
      <c r="X3" s="277"/>
      <c r="Y3" s="277"/>
      <c r="Z3" s="277" t="s">
        <v>392</v>
      </c>
    </row>
    <row r="4" spans="1:26" ht="44.25" customHeight="1">
      <c r="A4" s="277"/>
      <c r="B4" s="277"/>
      <c r="C4" s="277"/>
      <c r="D4" s="282"/>
      <c r="E4" s="277"/>
      <c r="F4" s="277" t="s">
        <v>4</v>
      </c>
      <c r="G4" s="277"/>
      <c r="H4" s="277"/>
      <c r="I4" s="277"/>
      <c r="J4" s="302" t="s">
        <v>5</v>
      </c>
      <c r="K4" s="303"/>
      <c r="L4" s="303"/>
      <c r="M4" s="304"/>
      <c r="N4" s="277" t="s">
        <v>6</v>
      </c>
      <c r="O4" s="277"/>
      <c r="P4" s="277"/>
      <c r="Q4" s="277"/>
      <c r="R4" s="277"/>
      <c r="S4" s="277" t="s">
        <v>7</v>
      </c>
      <c r="T4" s="277"/>
      <c r="U4" s="277"/>
      <c r="V4" s="277" t="s">
        <v>326</v>
      </c>
      <c r="W4" s="277" t="s">
        <v>327</v>
      </c>
      <c r="X4" s="277" t="s">
        <v>8</v>
      </c>
      <c r="Y4" s="277"/>
      <c r="Z4" s="277"/>
    </row>
    <row r="5" spans="1:26" ht="99" customHeight="1">
      <c r="A5" s="277"/>
      <c r="B5" s="277"/>
      <c r="C5" s="277"/>
      <c r="D5" s="282"/>
      <c r="E5" s="277"/>
      <c r="F5" s="61"/>
      <c r="G5" s="61" t="s">
        <v>9</v>
      </c>
      <c r="H5" s="61" t="s">
        <v>10</v>
      </c>
      <c r="I5" s="61" t="s">
        <v>11</v>
      </c>
      <c r="J5" s="61"/>
      <c r="K5" s="61" t="s">
        <v>9</v>
      </c>
      <c r="L5" s="61" t="s">
        <v>10</v>
      </c>
      <c r="M5" s="61" t="s">
        <v>11</v>
      </c>
      <c r="N5" s="61"/>
      <c r="O5" s="61" t="s">
        <v>9</v>
      </c>
      <c r="P5" s="61" t="s">
        <v>10</v>
      </c>
      <c r="Q5" s="61" t="s">
        <v>11</v>
      </c>
      <c r="R5" s="277"/>
      <c r="S5" s="61"/>
      <c r="T5" s="61" t="s">
        <v>332</v>
      </c>
      <c r="U5" s="61" t="s">
        <v>325</v>
      </c>
      <c r="V5" s="277"/>
      <c r="W5" s="277"/>
      <c r="X5" s="61" t="s">
        <v>328</v>
      </c>
      <c r="Y5" s="61" t="s">
        <v>330</v>
      </c>
      <c r="Z5" s="277"/>
    </row>
    <row r="6" spans="1:26" ht="22.5" customHeight="1">
      <c r="A6" s="2" t="s">
        <v>12</v>
      </c>
      <c r="B6" s="2" t="s">
        <v>13</v>
      </c>
      <c r="C6" s="2" t="s">
        <v>14</v>
      </c>
      <c r="D6" s="3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" t="s">
        <v>22</v>
      </c>
      <c r="P6" s="2" t="s">
        <v>23</v>
      </c>
      <c r="Q6" s="2" t="s">
        <v>24</v>
      </c>
      <c r="R6" s="2"/>
      <c r="S6" s="2"/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28.5">
      <c r="A7" s="66" t="s">
        <v>32</v>
      </c>
      <c r="B7" s="107" t="s">
        <v>33</v>
      </c>
      <c r="C7" s="65" t="s">
        <v>34</v>
      </c>
      <c r="D7" s="151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25">
        <f aca="true" t="shared" si="0" ref="T7:Y7">SUM(T8,T55,T60,T63)</f>
        <v>3779.4839999999995</v>
      </c>
      <c r="U7" s="125">
        <f t="shared" si="0"/>
        <v>3551.4559099999997</v>
      </c>
      <c r="V7" s="125">
        <f t="shared" si="0"/>
        <v>3706.8720000000003</v>
      </c>
      <c r="W7" s="125">
        <f t="shared" si="0"/>
        <v>3892.7556000000004</v>
      </c>
      <c r="X7" s="125">
        <f t="shared" si="0"/>
        <v>4087.9873800000014</v>
      </c>
      <c r="Y7" s="125">
        <f t="shared" si="0"/>
        <v>4293.040149000001</v>
      </c>
      <c r="Z7" s="112"/>
    </row>
    <row r="8" spans="1:26" ht="99.75">
      <c r="A8" s="66" t="s">
        <v>35</v>
      </c>
      <c r="B8" s="108" t="s">
        <v>36</v>
      </c>
      <c r="C8" s="64" t="s">
        <v>37</v>
      </c>
      <c r="D8" s="154"/>
      <c r="E8" s="130"/>
      <c r="F8" s="130"/>
      <c r="G8" s="155"/>
      <c r="H8" s="155"/>
      <c r="I8" s="155"/>
      <c r="J8" s="155"/>
      <c r="K8" s="155"/>
      <c r="L8" s="155"/>
      <c r="M8" s="155"/>
      <c r="N8" s="130"/>
      <c r="O8" s="130"/>
      <c r="P8" s="130"/>
      <c r="Q8" s="130"/>
      <c r="R8" s="130"/>
      <c r="S8" s="130"/>
      <c r="T8" s="125">
        <f aca="true" t="shared" si="1" ref="T8:Y8">SUM(T9:T54)</f>
        <v>3514.5339999999997</v>
      </c>
      <c r="U8" s="125">
        <f t="shared" si="1"/>
        <v>3286.50591</v>
      </c>
      <c r="V8" s="125">
        <f t="shared" si="1"/>
        <v>3595.012</v>
      </c>
      <c r="W8" s="125">
        <f t="shared" si="1"/>
        <v>3775.3026000000004</v>
      </c>
      <c r="X8" s="125">
        <f t="shared" si="1"/>
        <v>3964.661730000001</v>
      </c>
      <c r="Y8" s="125">
        <f t="shared" si="1"/>
        <v>4163.548216500001</v>
      </c>
      <c r="Z8" s="112"/>
    </row>
    <row r="9" spans="1:26" ht="156.75">
      <c r="A9" s="305" t="s">
        <v>38</v>
      </c>
      <c r="B9" s="298" t="s">
        <v>39</v>
      </c>
      <c r="C9" s="294" t="s">
        <v>40</v>
      </c>
      <c r="D9" s="154" t="s">
        <v>220</v>
      </c>
      <c r="E9" s="130"/>
      <c r="F9" s="130"/>
      <c r="G9" s="181" t="s">
        <v>41</v>
      </c>
      <c r="H9" s="157" t="s">
        <v>42</v>
      </c>
      <c r="I9" s="182" t="s">
        <v>253</v>
      </c>
      <c r="J9" s="155"/>
      <c r="K9" s="183" t="s">
        <v>44</v>
      </c>
      <c r="L9" s="182" t="s">
        <v>45</v>
      </c>
      <c r="M9" s="182" t="s">
        <v>43</v>
      </c>
      <c r="N9" s="155"/>
      <c r="O9" s="155" t="s">
        <v>422</v>
      </c>
      <c r="P9" s="184" t="s">
        <v>373</v>
      </c>
      <c r="Q9" s="163" t="s">
        <v>389</v>
      </c>
      <c r="R9" s="130"/>
      <c r="S9" s="130"/>
      <c r="T9" s="125">
        <v>670.023</v>
      </c>
      <c r="U9" s="125">
        <v>640.0804</v>
      </c>
      <c r="V9" s="125">
        <v>676.912</v>
      </c>
      <c r="W9" s="125">
        <f aca="true" t="shared" si="2" ref="W9:Y10">V9*1.05</f>
        <v>710.7576</v>
      </c>
      <c r="X9" s="125">
        <f t="shared" si="2"/>
        <v>746.2954800000001</v>
      </c>
      <c r="Y9" s="125">
        <f t="shared" si="2"/>
        <v>783.6102540000002</v>
      </c>
      <c r="Z9" s="112"/>
    </row>
    <row r="10" spans="1:26" ht="156.75">
      <c r="A10" s="306"/>
      <c r="B10" s="299"/>
      <c r="C10" s="295"/>
      <c r="D10" s="154" t="s">
        <v>318</v>
      </c>
      <c r="E10" s="130"/>
      <c r="F10" s="130"/>
      <c r="G10" s="181" t="s">
        <v>41</v>
      </c>
      <c r="H10" s="157" t="s">
        <v>42</v>
      </c>
      <c r="I10" s="182" t="s">
        <v>253</v>
      </c>
      <c r="J10" s="155"/>
      <c r="K10" s="183" t="s">
        <v>44</v>
      </c>
      <c r="L10" s="182" t="s">
        <v>45</v>
      </c>
      <c r="M10" s="182" t="s">
        <v>43</v>
      </c>
      <c r="N10" s="155"/>
      <c r="O10" s="155" t="s">
        <v>422</v>
      </c>
      <c r="P10" s="184" t="s">
        <v>373</v>
      </c>
      <c r="Q10" s="163" t="s">
        <v>389</v>
      </c>
      <c r="R10" s="130"/>
      <c r="S10" s="130"/>
      <c r="T10" s="125"/>
      <c r="U10" s="125"/>
      <c r="V10" s="125">
        <v>5</v>
      </c>
      <c r="W10" s="125">
        <f t="shared" si="2"/>
        <v>5.25</v>
      </c>
      <c r="X10" s="125">
        <f t="shared" si="2"/>
        <v>5.5125</v>
      </c>
      <c r="Y10" s="125">
        <f t="shared" si="2"/>
        <v>5.788125000000001</v>
      </c>
      <c r="Z10" s="112"/>
    </row>
    <row r="11" spans="1:26" ht="156.75">
      <c r="A11" s="307"/>
      <c r="B11" s="300"/>
      <c r="C11" s="296"/>
      <c r="D11" s="154" t="s">
        <v>281</v>
      </c>
      <c r="E11" s="130"/>
      <c r="F11" s="130"/>
      <c r="G11" s="181" t="s">
        <v>41</v>
      </c>
      <c r="H11" s="157" t="s">
        <v>42</v>
      </c>
      <c r="I11" s="182" t="s">
        <v>253</v>
      </c>
      <c r="J11" s="155"/>
      <c r="K11" s="183" t="s">
        <v>44</v>
      </c>
      <c r="L11" s="182" t="s">
        <v>45</v>
      </c>
      <c r="M11" s="182" t="s">
        <v>43</v>
      </c>
      <c r="N11" s="155"/>
      <c r="O11" s="155" t="s">
        <v>422</v>
      </c>
      <c r="P11" s="184" t="s">
        <v>373</v>
      </c>
      <c r="Q11" s="163" t="s">
        <v>389</v>
      </c>
      <c r="R11" s="130"/>
      <c r="S11" s="130"/>
      <c r="T11" s="125">
        <v>40</v>
      </c>
      <c r="U11" s="125"/>
      <c r="V11" s="125"/>
      <c r="W11" s="125"/>
      <c r="X11" s="125"/>
      <c r="Y11" s="125"/>
      <c r="Z11" s="112"/>
    </row>
    <row r="12" spans="1:26" ht="28.5">
      <c r="A12" s="66" t="s">
        <v>46</v>
      </c>
      <c r="B12" s="108" t="s">
        <v>47</v>
      </c>
      <c r="C12" s="64" t="s">
        <v>48</v>
      </c>
      <c r="D12" s="154"/>
      <c r="E12" s="130"/>
      <c r="F12" s="130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30"/>
      <c r="S12" s="130"/>
      <c r="T12" s="125"/>
      <c r="U12" s="125"/>
      <c r="V12" s="125"/>
      <c r="W12" s="125"/>
      <c r="X12" s="125"/>
      <c r="Y12" s="125"/>
      <c r="Z12" s="112"/>
    </row>
    <row r="13" spans="1:26" ht="256.5">
      <c r="A13" s="66" t="s">
        <v>49</v>
      </c>
      <c r="B13" s="108" t="s">
        <v>393</v>
      </c>
      <c r="C13" s="64" t="s">
        <v>50</v>
      </c>
      <c r="D13" s="154"/>
      <c r="E13" s="130"/>
      <c r="F13" s="130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30"/>
      <c r="S13" s="130"/>
      <c r="T13" s="125"/>
      <c r="U13" s="125"/>
      <c r="V13" s="125"/>
      <c r="W13" s="125"/>
      <c r="X13" s="125"/>
      <c r="Y13" s="125"/>
      <c r="Z13" s="112"/>
    </row>
    <row r="14" spans="1:26" ht="213.75">
      <c r="A14" s="66" t="s">
        <v>51</v>
      </c>
      <c r="B14" s="108" t="s">
        <v>394</v>
      </c>
      <c r="C14" s="64" t="s">
        <v>52</v>
      </c>
      <c r="D14" s="154" t="s">
        <v>226</v>
      </c>
      <c r="E14" s="155"/>
      <c r="F14" s="155"/>
      <c r="G14" s="185" t="s">
        <v>41</v>
      </c>
      <c r="H14" s="162" t="s">
        <v>284</v>
      </c>
      <c r="I14" s="186" t="s">
        <v>253</v>
      </c>
      <c r="J14" s="155"/>
      <c r="K14" s="187" t="s">
        <v>44</v>
      </c>
      <c r="L14" s="186" t="s">
        <v>283</v>
      </c>
      <c r="M14" s="186" t="s">
        <v>43</v>
      </c>
      <c r="N14" s="155"/>
      <c r="O14" s="155" t="s">
        <v>422</v>
      </c>
      <c r="P14" s="155" t="s">
        <v>384</v>
      </c>
      <c r="Q14" s="163" t="s">
        <v>389</v>
      </c>
      <c r="R14" s="130"/>
      <c r="S14" s="130"/>
      <c r="T14" s="125">
        <v>72.76</v>
      </c>
      <c r="U14" s="125">
        <v>72.76</v>
      </c>
      <c r="V14" s="125"/>
      <c r="W14" s="125"/>
      <c r="X14" s="125"/>
      <c r="Y14" s="125"/>
      <c r="Z14" s="112"/>
    </row>
    <row r="15" spans="1:26" ht="142.5">
      <c r="A15" s="66" t="s">
        <v>53</v>
      </c>
      <c r="B15" s="108" t="s">
        <v>54</v>
      </c>
      <c r="C15" s="64" t="s">
        <v>55</v>
      </c>
      <c r="D15" s="154"/>
      <c r="E15" s="130"/>
      <c r="F15" s="130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30"/>
      <c r="S15" s="130"/>
      <c r="T15" s="125"/>
      <c r="U15" s="125"/>
      <c r="V15" s="125"/>
      <c r="W15" s="125"/>
      <c r="X15" s="125"/>
      <c r="Y15" s="125"/>
      <c r="Z15" s="112"/>
    </row>
    <row r="16" spans="1:26" ht="99.75">
      <c r="A16" s="66" t="s">
        <v>56</v>
      </c>
      <c r="B16" s="108" t="s">
        <v>57</v>
      </c>
      <c r="C16" s="64" t="s">
        <v>58</v>
      </c>
      <c r="D16" s="154"/>
      <c r="E16" s="130"/>
      <c r="F16" s="130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30"/>
      <c r="S16" s="130"/>
      <c r="T16" s="125"/>
      <c r="U16" s="125"/>
      <c r="V16" s="125"/>
      <c r="W16" s="125"/>
      <c r="X16" s="125"/>
      <c r="Y16" s="125"/>
      <c r="Z16" s="112"/>
    </row>
    <row r="17" spans="1:26" ht="128.25">
      <c r="A17" s="66" t="s">
        <v>59</v>
      </c>
      <c r="B17" s="108" t="s">
        <v>60</v>
      </c>
      <c r="C17" s="64" t="s">
        <v>61</v>
      </c>
      <c r="D17" s="154"/>
      <c r="E17" s="130"/>
      <c r="F17" s="130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30"/>
      <c r="S17" s="130"/>
      <c r="T17" s="125"/>
      <c r="U17" s="125"/>
      <c r="V17" s="125"/>
      <c r="W17" s="125"/>
      <c r="X17" s="125"/>
      <c r="Y17" s="125"/>
      <c r="Z17" s="112"/>
    </row>
    <row r="18" spans="1:26" ht="57">
      <c r="A18" s="66" t="s">
        <v>62</v>
      </c>
      <c r="B18" s="108" t="s">
        <v>63</v>
      </c>
      <c r="C18" s="64" t="s">
        <v>64</v>
      </c>
      <c r="D18" s="154"/>
      <c r="E18" s="130"/>
      <c r="F18" s="130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30"/>
      <c r="S18" s="130"/>
      <c r="T18" s="125"/>
      <c r="U18" s="125"/>
      <c r="V18" s="125"/>
      <c r="W18" s="125"/>
      <c r="X18" s="125"/>
      <c r="Y18" s="125"/>
      <c r="Z18" s="112"/>
    </row>
    <row r="19" spans="1:26" ht="42.75">
      <c r="A19" s="66" t="s">
        <v>65</v>
      </c>
      <c r="B19" s="108" t="s">
        <v>66</v>
      </c>
      <c r="C19" s="64" t="s">
        <v>67</v>
      </c>
      <c r="D19" s="154"/>
      <c r="E19" s="130"/>
      <c r="F19" s="130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30"/>
      <c r="S19" s="130"/>
      <c r="T19" s="125"/>
      <c r="U19" s="125"/>
      <c r="V19" s="125"/>
      <c r="W19" s="125"/>
      <c r="X19" s="125"/>
      <c r="Y19" s="125"/>
      <c r="Z19" s="112"/>
    </row>
    <row r="20" spans="1:26" ht="57">
      <c r="A20" s="66" t="s">
        <v>68</v>
      </c>
      <c r="B20" s="108" t="s">
        <v>69</v>
      </c>
      <c r="C20" s="64" t="s">
        <v>70</v>
      </c>
      <c r="D20" s="154"/>
      <c r="E20" s="130"/>
      <c r="F20" s="130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30"/>
      <c r="S20" s="130"/>
      <c r="T20" s="125"/>
      <c r="U20" s="125"/>
      <c r="V20" s="125"/>
      <c r="W20" s="125"/>
      <c r="X20" s="125"/>
      <c r="Y20" s="125"/>
      <c r="Z20" s="112"/>
    </row>
    <row r="21" spans="1:26" ht="156.75">
      <c r="A21" s="305" t="s">
        <v>71</v>
      </c>
      <c r="B21" s="292" t="s">
        <v>72</v>
      </c>
      <c r="C21" s="294" t="s">
        <v>73</v>
      </c>
      <c r="D21" s="154" t="s">
        <v>74</v>
      </c>
      <c r="E21" s="130"/>
      <c r="F21" s="130"/>
      <c r="G21" s="185" t="s">
        <v>41</v>
      </c>
      <c r="H21" s="162" t="s">
        <v>356</v>
      </c>
      <c r="I21" s="186" t="s">
        <v>76</v>
      </c>
      <c r="J21" s="155"/>
      <c r="K21" s="187" t="s">
        <v>44</v>
      </c>
      <c r="L21" s="186" t="s">
        <v>357</v>
      </c>
      <c r="M21" s="186" t="s">
        <v>43</v>
      </c>
      <c r="N21" s="155"/>
      <c r="O21" s="155" t="s">
        <v>422</v>
      </c>
      <c r="P21" s="162" t="s">
        <v>371</v>
      </c>
      <c r="Q21" s="160" t="s">
        <v>255</v>
      </c>
      <c r="R21" s="130"/>
      <c r="S21" s="130"/>
      <c r="T21" s="125"/>
      <c r="U21" s="125"/>
      <c r="V21" s="125"/>
      <c r="W21" s="125"/>
      <c r="X21" s="125"/>
      <c r="Y21" s="125"/>
      <c r="Z21" s="112"/>
    </row>
    <row r="22" spans="1:26" ht="156.75">
      <c r="A22" s="307"/>
      <c r="B22" s="293"/>
      <c r="C22" s="296"/>
      <c r="D22" s="154" t="s">
        <v>278</v>
      </c>
      <c r="E22" s="130"/>
      <c r="F22" s="130"/>
      <c r="G22" s="185" t="s">
        <v>41</v>
      </c>
      <c r="H22" s="162" t="s">
        <v>75</v>
      </c>
      <c r="I22" s="186" t="s">
        <v>76</v>
      </c>
      <c r="J22" s="155"/>
      <c r="K22" s="187" t="s">
        <v>44</v>
      </c>
      <c r="L22" s="186" t="s">
        <v>77</v>
      </c>
      <c r="M22" s="186" t="s">
        <v>43</v>
      </c>
      <c r="N22" s="155"/>
      <c r="O22" s="155" t="s">
        <v>422</v>
      </c>
      <c r="P22" s="162" t="s">
        <v>370</v>
      </c>
      <c r="Q22" s="163" t="s">
        <v>389</v>
      </c>
      <c r="R22" s="130"/>
      <c r="S22" s="130"/>
      <c r="T22" s="125">
        <v>49.103</v>
      </c>
      <c r="U22" s="125">
        <v>49.103</v>
      </c>
      <c r="V22" s="125"/>
      <c r="W22" s="125"/>
      <c r="X22" s="125"/>
      <c r="Y22" s="125"/>
      <c r="Z22" s="112"/>
    </row>
    <row r="23" spans="1:26" ht="42.75">
      <c r="A23" s="305" t="s">
        <v>78</v>
      </c>
      <c r="B23" s="292" t="s">
        <v>407</v>
      </c>
      <c r="C23" s="294" t="s">
        <v>79</v>
      </c>
      <c r="D23" s="154" t="s">
        <v>314</v>
      </c>
      <c r="E23" s="130"/>
      <c r="F23" s="130"/>
      <c r="G23" s="185"/>
      <c r="H23" s="162"/>
      <c r="I23" s="186"/>
      <c r="J23" s="155"/>
      <c r="K23" s="187"/>
      <c r="L23" s="186"/>
      <c r="M23" s="186"/>
      <c r="N23" s="155"/>
      <c r="O23" s="188"/>
      <c r="P23" s="162" t="s">
        <v>372</v>
      </c>
      <c r="Q23" s="163"/>
      <c r="R23" s="189"/>
      <c r="S23" s="130"/>
      <c r="T23" s="125"/>
      <c r="U23" s="125"/>
      <c r="V23" s="125"/>
      <c r="W23" s="125"/>
      <c r="X23" s="125"/>
      <c r="Y23" s="125"/>
      <c r="Z23" s="112"/>
    </row>
    <row r="24" spans="1:26" ht="156.75">
      <c r="A24" s="307"/>
      <c r="B24" s="293"/>
      <c r="C24" s="296"/>
      <c r="D24" s="154" t="s">
        <v>363</v>
      </c>
      <c r="E24" s="130"/>
      <c r="F24" s="130"/>
      <c r="G24" s="185" t="s">
        <v>41</v>
      </c>
      <c r="H24" s="162" t="s">
        <v>80</v>
      </c>
      <c r="I24" s="186" t="s">
        <v>76</v>
      </c>
      <c r="J24" s="155"/>
      <c r="K24" s="187" t="s">
        <v>44</v>
      </c>
      <c r="L24" s="186" t="s">
        <v>81</v>
      </c>
      <c r="M24" s="186" t="s">
        <v>43</v>
      </c>
      <c r="N24" s="155"/>
      <c r="O24" s="155" t="s">
        <v>422</v>
      </c>
      <c r="P24" s="162" t="s">
        <v>372</v>
      </c>
      <c r="Q24" s="163" t="s">
        <v>389</v>
      </c>
      <c r="R24" s="189"/>
      <c r="S24" s="130"/>
      <c r="T24" s="128">
        <v>443.8</v>
      </c>
      <c r="U24" s="125">
        <v>443.8</v>
      </c>
      <c r="V24" s="128">
        <v>444.8</v>
      </c>
      <c r="W24" s="125">
        <f>V24*1.05</f>
        <v>467.04</v>
      </c>
      <c r="X24" s="125">
        <f>W24*1.05</f>
        <v>490.39200000000005</v>
      </c>
      <c r="Y24" s="125">
        <f>X24*1.05</f>
        <v>514.9116</v>
      </c>
      <c r="Z24" s="112"/>
    </row>
    <row r="25" spans="1:26" ht="156.75">
      <c r="A25" s="66" t="s">
        <v>82</v>
      </c>
      <c r="B25" s="108" t="s">
        <v>395</v>
      </c>
      <c r="C25" s="64" t="s">
        <v>83</v>
      </c>
      <c r="D25" s="154" t="s">
        <v>84</v>
      </c>
      <c r="E25" s="130"/>
      <c r="F25" s="130"/>
      <c r="G25" s="185" t="s">
        <v>41</v>
      </c>
      <c r="H25" s="162" t="s">
        <v>85</v>
      </c>
      <c r="I25" s="186" t="s">
        <v>76</v>
      </c>
      <c r="J25" s="155"/>
      <c r="K25" s="187" t="s">
        <v>44</v>
      </c>
      <c r="L25" s="186" t="s">
        <v>86</v>
      </c>
      <c r="M25" s="186" t="s">
        <v>43</v>
      </c>
      <c r="N25" s="155"/>
      <c r="O25" s="155" t="s">
        <v>422</v>
      </c>
      <c r="P25" s="162" t="s">
        <v>374</v>
      </c>
      <c r="Q25" s="163" t="s">
        <v>389</v>
      </c>
      <c r="R25" s="130"/>
      <c r="S25" s="130"/>
      <c r="T25" s="125"/>
      <c r="U25" s="125"/>
      <c r="V25" s="125"/>
      <c r="W25" s="125"/>
      <c r="X25" s="125"/>
      <c r="Y25" s="125"/>
      <c r="Z25" s="112"/>
    </row>
    <row r="26" spans="1:26" ht="71.25">
      <c r="A26" s="66" t="s">
        <v>87</v>
      </c>
      <c r="B26" s="108" t="s">
        <v>88</v>
      </c>
      <c r="C26" s="64" t="s">
        <v>89</v>
      </c>
      <c r="D26" s="154"/>
      <c r="E26" s="130"/>
      <c r="F26" s="130"/>
      <c r="G26" s="155"/>
      <c r="H26" s="155"/>
      <c r="I26" s="155"/>
      <c r="J26" s="155"/>
      <c r="K26" s="155"/>
      <c r="L26" s="155"/>
      <c r="M26" s="155"/>
      <c r="N26" s="155"/>
      <c r="O26" s="155"/>
      <c r="P26" s="162"/>
      <c r="Q26" s="155"/>
      <c r="R26" s="130"/>
      <c r="S26" s="130"/>
      <c r="T26" s="125"/>
      <c r="U26" s="125"/>
      <c r="V26" s="125"/>
      <c r="W26" s="125"/>
      <c r="X26" s="125"/>
      <c r="Y26" s="125"/>
      <c r="Z26" s="112"/>
    </row>
    <row r="27" spans="1:26" ht="99.75">
      <c r="A27" s="66" t="s">
        <v>90</v>
      </c>
      <c r="B27" s="108" t="s">
        <v>91</v>
      </c>
      <c r="C27" s="64" t="s">
        <v>92</v>
      </c>
      <c r="D27" s="154"/>
      <c r="E27" s="130"/>
      <c r="F27" s="130"/>
      <c r="G27" s="155"/>
      <c r="H27" s="155"/>
      <c r="I27" s="155"/>
      <c r="J27" s="155"/>
      <c r="K27" s="155"/>
      <c r="L27" s="155"/>
      <c r="M27" s="155"/>
      <c r="N27" s="155"/>
      <c r="O27" s="155"/>
      <c r="P27" s="162"/>
      <c r="Q27" s="155"/>
      <c r="R27" s="130"/>
      <c r="S27" s="130"/>
      <c r="T27" s="125"/>
      <c r="U27" s="125"/>
      <c r="V27" s="125"/>
      <c r="W27" s="125"/>
      <c r="X27" s="125"/>
      <c r="Y27" s="125"/>
      <c r="Z27" s="112"/>
    </row>
    <row r="28" spans="1:26" ht="57">
      <c r="A28" s="66" t="s">
        <v>93</v>
      </c>
      <c r="B28" s="108" t="s">
        <v>94</v>
      </c>
      <c r="C28" s="64" t="s">
        <v>95</v>
      </c>
      <c r="D28" s="154"/>
      <c r="E28" s="130"/>
      <c r="F28" s="130"/>
      <c r="G28" s="155"/>
      <c r="H28" s="155"/>
      <c r="I28" s="155"/>
      <c r="J28" s="155"/>
      <c r="K28" s="155"/>
      <c r="L28" s="155"/>
      <c r="M28" s="155"/>
      <c r="N28" s="155"/>
      <c r="O28" s="155"/>
      <c r="P28" s="162" t="s">
        <v>375</v>
      </c>
      <c r="Q28" s="163" t="s">
        <v>389</v>
      </c>
      <c r="R28" s="130"/>
      <c r="S28" s="130"/>
      <c r="T28" s="125"/>
      <c r="U28" s="125"/>
      <c r="V28" s="125"/>
      <c r="W28" s="125"/>
      <c r="X28" s="125"/>
      <c r="Y28" s="125"/>
      <c r="Z28" s="112"/>
    </row>
    <row r="29" spans="1:26" ht="199.5">
      <c r="A29" s="66" t="s">
        <v>96</v>
      </c>
      <c r="B29" s="108" t="s">
        <v>97</v>
      </c>
      <c r="C29" s="64" t="s">
        <v>98</v>
      </c>
      <c r="D29" s="154" t="s">
        <v>99</v>
      </c>
      <c r="E29" s="130"/>
      <c r="F29" s="130"/>
      <c r="G29" s="185" t="s">
        <v>100</v>
      </c>
      <c r="H29" s="162" t="s">
        <v>101</v>
      </c>
      <c r="I29" s="186" t="s">
        <v>76</v>
      </c>
      <c r="J29" s="155"/>
      <c r="K29" s="187" t="s">
        <v>102</v>
      </c>
      <c r="L29" s="186" t="s">
        <v>103</v>
      </c>
      <c r="M29" s="186" t="s">
        <v>104</v>
      </c>
      <c r="N29" s="155"/>
      <c r="O29" s="155" t="s">
        <v>422</v>
      </c>
      <c r="P29" s="162" t="s">
        <v>376</v>
      </c>
      <c r="Q29" s="163" t="s">
        <v>389</v>
      </c>
      <c r="R29" s="130"/>
      <c r="S29" s="130"/>
      <c r="T29" s="125">
        <v>84.6</v>
      </c>
      <c r="U29" s="125">
        <v>56</v>
      </c>
      <c r="V29" s="125">
        <v>50</v>
      </c>
      <c r="W29" s="125">
        <f>V29*1.05</f>
        <v>52.5</v>
      </c>
      <c r="X29" s="125">
        <f>W29*1.05</f>
        <v>55.125</v>
      </c>
      <c r="Y29" s="125">
        <f>X29*1.05</f>
        <v>57.88125</v>
      </c>
      <c r="Z29" s="112"/>
    </row>
    <row r="30" spans="1:26" ht="71.25">
      <c r="A30" s="66" t="s">
        <v>105</v>
      </c>
      <c r="B30" s="108" t="s">
        <v>106</v>
      </c>
      <c r="C30" s="64" t="s">
        <v>107</v>
      </c>
      <c r="D30" s="154"/>
      <c r="E30" s="130"/>
      <c r="F30" s="130"/>
      <c r="G30" s="185"/>
      <c r="H30" s="162"/>
      <c r="I30" s="186"/>
      <c r="J30" s="155"/>
      <c r="K30" s="187"/>
      <c r="L30" s="186"/>
      <c r="M30" s="186"/>
      <c r="N30" s="155"/>
      <c r="O30" s="155"/>
      <c r="P30" s="155"/>
      <c r="Q30" s="155"/>
      <c r="R30" s="130"/>
      <c r="S30" s="130"/>
      <c r="T30" s="125"/>
      <c r="U30" s="125"/>
      <c r="V30" s="125"/>
      <c r="W30" s="125"/>
      <c r="X30" s="125"/>
      <c r="Y30" s="125"/>
      <c r="Z30" s="112"/>
    </row>
    <row r="31" spans="1:26" ht="185.25">
      <c r="A31" s="66" t="s">
        <v>108</v>
      </c>
      <c r="B31" s="108" t="s">
        <v>109</v>
      </c>
      <c r="C31" s="64" t="s">
        <v>110</v>
      </c>
      <c r="D31" s="154" t="s">
        <v>111</v>
      </c>
      <c r="E31" s="130"/>
      <c r="F31" s="130"/>
      <c r="G31" s="185" t="s">
        <v>41</v>
      </c>
      <c r="H31" s="162" t="s">
        <v>112</v>
      </c>
      <c r="I31" s="186" t="s">
        <v>76</v>
      </c>
      <c r="J31" s="155"/>
      <c r="K31" s="187" t="s">
        <v>113</v>
      </c>
      <c r="L31" s="186" t="s">
        <v>114</v>
      </c>
      <c r="M31" s="186" t="s">
        <v>115</v>
      </c>
      <c r="N31" s="155"/>
      <c r="O31" s="155" t="s">
        <v>422</v>
      </c>
      <c r="P31" s="162" t="s">
        <v>377</v>
      </c>
      <c r="Q31" s="163" t="s">
        <v>389</v>
      </c>
      <c r="R31" s="130"/>
      <c r="S31" s="130"/>
      <c r="T31" s="125">
        <v>235.44</v>
      </c>
      <c r="U31" s="125">
        <v>230.6444</v>
      </c>
      <c r="V31" s="125">
        <v>255.9</v>
      </c>
      <c r="W31" s="125">
        <f aca="true" t="shared" si="3" ref="W31:Y32">V31*1.05</f>
        <v>268.695</v>
      </c>
      <c r="X31" s="125">
        <f t="shared" si="3"/>
        <v>282.12975</v>
      </c>
      <c r="Y31" s="125">
        <f t="shared" si="3"/>
        <v>296.2362375</v>
      </c>
      <c r="Z31" s="112"/>
    </row>
    <row r="32" spans="1:26" ht="156.75">
      <c r="A32" s="66" t="s">
        <v>116</v>
      </c>
      <c r="B32" s="108" t="s">
        <v>117</v>
      </c>
      <c r="C32" s="64" t="s">
        <v>118</v>
      </c>
      <c r="D32" s="154" t="s">
        <v>111</v>
      </c>
      <c r="E32" s="130"/>
      <c r="F32" s="130"/>
      <c r="G32" s="185" t="s">
        <v>41</v>
      </c>
      <c r="H32" s="162" t="s">
        <v>119</v>
      </c>
      <c r="I32" s="186" t="s">
        <v>76</v>
      </c>
      <c r="J32" s="155"/>
      <c r="K32" s="187" t="s">
        <v>44</v>
      </c>
      <c r="L32" s="186" t="s">
        <v>120</v>
      </c>
      <c r="M32" s="186" t="s">
        <v>43</v>
      </c>
      <c r="N32" s="155"/>
      <c r="O32" s="155" t="s">
        <v>422</v>
      </c>
      <c r="P32" s="162" t="s">
        <v>378</v>
      </c>
      <c r="Q32" s="163" t="s">
        <v>389</v>
      </c>
      <c r="R32" s="130"/>
      <c r="S32" s="130"/>
      <c r="T32" s="125">
        <v>1361.088</v>
      </c>
      <c r="U32" s="125">
        <v>1326.12706</v>
      </c>
      <c r="V32" s="125">
        <v>1785.7</v>
      </c>
      <c r="W32" s="125">
        <f t="shared" si="3"/>
        <v>1874.9850000000001</v>
      </c>
      <c r="X32" s="125">
        <f t="shared" si="3"/>
        <v>1968.7342500000002</v>
      </c>
      <c r="Y32" s="125">
        <f t="shared" si="3"/>
        <v>2067.1709625000003</v>
      </c>
      <c r="Z32" s="112"/>
    </row>
    <row r="33" spans="1:26" ht="171">
      <c r="A33" s="66" t="s">
        <v>121</v>
      </c>
      <c r="B33" s="108" t="s">
        <v>396</v>
      </c>
      <c r="C33" s="64" t="s">
        <v>122</v>
      </c>
      <c r="D33" s="154" t="s">
        <v>111</v>
      </c>
      <c r="E33" s="130"/>
      <c r="F33" s="130"/>
      <c r="G33" s="185" t="s">
        <v>41</v>
      </c>
      <c r="H33" s="162" t="s">
        <v>123</v>
      </c>
      <c r="I33" s="186" t="s">
        <v>76</v>
      </c>
      <c r="J33" s="155"/>
      <c r="K33" s="187" t="s">
        <v>44</v>
      </c>
      <c r="L33" s="186" t="s">
        <v>124</v>
      </c>
      <c r="M33" s="186" t="s">
        <v>43</v>
      </c>
      <c r="N33" s="155"/>
      <c r="O33" s="155" t="s">
        <v>422</v>
      </c>
      <c r="P33" s="162" t="s">
        <v>379</v>
      </c>
      <c r="Q33" s="163" t="s">
        <v>389</v>
      </c>
      <c r="R33" s="130"/>
      <c r="S33" s="130"/>
      <c r="T33" s="125">
        <v>170.92</v>
      </c>
      <c r="U33" s="125">
        <v>167.33855</v>
      </c>
      <c r="V33" s="125">
        <v>193.9</v>
      </c>
      <c r="W33" s="125">
        <f>V33*1.05</f>
        <v>203.59500000000003</v>
      </c>
      <c r="X33" s="125">
        <f>W33*1.05</f>
        <v>213.77475000000004</v>
      </c>
      <c r="Y33" s="125">
        <f>X33*1.05</f>
        <v>224.46348750000004</v>
      </c>
      <c r="Z33" s="112"/>
    </row>
    <row r="34" spans="1:26" ht="114">
      <c r="A34" s="66" t="s">
        <v>125</v>
      </c>
      <c r="B34" s="108" t="s">
        <v>126</v>
      </c>
      <c r="C34" s="64" t="s">
        <v>127</v>
      </c>
      <c r="D34" s="154" t="s">
        <v>111</v>
      </c>
      <c r="E34" s="130"/>
      <c r="F34" s="130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60"/>
      <c r="R34" s="130"/>
      <c r="S34" s="130"/>
      <c r="T34" s="112"/>
      <c r="U34" s="112"/>
      <c r="V34" s="112"/>
      <c r="W34" s="112"/>
      <c r="X34" s="112"/>
      <c r="Y34" s="112"/>
      <c r="Z34" s="112"/>
    </row>
    <row r="35" spans="1:26" ht="156.75">
      <c r="A35" s="137" t="s">
        <v>128</v>
      </c>
      <c r="B35" s="109" t="s">
        <v>129</v>
      </c>
      <c r="C35" s="63" t="s">
        <v>130</v>
      </c>
      <c r="D35" s="154" t="s">
        <v>368</v>
      </c>
      <c r="E35" s="130"/>
      <c r="F35" s="130"/>
      <c r="G35" s="181" t="s">
        <v>41</v>
      </c>
      <c r="H35" s="157" t="s">
        <v>131</v>
      </c>
      <c r="I35" s="253" t="s">
        <v>76</v>
      </c>
      <c r="J35" s="155"/>
      <c r="K35" s="187" t="s">
        <v>44</v>
      </c>
      <c r="L35" s="186" t="s">
        <v>124</v>
      </c>
      <c r="M35" s="186" t="s">
        <v>43</v>
      </c>
      <c r="N35" s="155"/>
      <c r="O35" s="155" t="s">
        <v>422</v>
      </c>
      <c r="P35" s="162" t="s">
        <v>380</v>
      </c>
      <c r="Q35" s="163" t="s">
        <v>389</v>
      </c>
      <c r="R35" s="130"/>
      <c r="S35" s="130"/>
      <c r="T35" s="125">
        <v>12</v>
      </c>
      <c r="U35" s="125">
        <v>6.537</v>
      </c>
      <c r="V35" s="125">
        <v>2</v>
      </c>
      <c r="W35" s="125">
        <f>V35*1.05</f>
        <v>2.1</v>
      </c>
      <c r="X35" s="125">
        <f>W35*1.05</f>
        <v>2.205</v>
      </c>
      <c r="Y35" s="125">
        <f>X35*1.05</f>
        <v>2.3152500000000003</v>
      </c>
      <c r="Z35" s="112"/>
    </row>
    <row r="36" spans="1:26" ht="85.5">
      <c r="A36" s="66" t="s">
        <v>132</v>
      </c>
      <c r="B36" s="108" t="s">
        <v>133</v>
      </c>
      <c r="C36" s="64" t="s">
        <v>134</v>
      </c>
      <c r="D36" s="154"/>
      <c r="E36" s="130"/>
      <c r="F36" s="130"/>
      <c r="G36" s="181"/>
      <c r="H36" s="157"/>
      <c r="I36" s="253"/>
      <c r="J36" s="155"/>
      <c r="K36" s="187" t="s">
        <v>135</v>
      </c>
      <c r="L36" s="186" t="s">
        <v>136</v>
      </c>
      <c r="M36" s="186" t="s">
        <v>137</v>
      </c>
      <c r="N36" s="155"/>
      <c r="O36" s="155"/>
      <c r="P36" s="155"/>
      <c r="Q36" s="155"/>
      <c r="R36" s="130"/>
      <c r="S36" s="130"/>
      <c r="T36" s="125"/>
      <c r="U36" s="125"/>
      <c r="V36" s="125"/>
      <c r="W36" s="125"/>
      <c r="X36" s="125"/>
      <c r="Y36" s="125"/>
      <c r="Z36" s="112"/>
    </row>
    <row r="37" spans="1:26" ht="85.5">
      <c r="A37" s="66" t="s">
        <v>138</v>
      </c>
      <c r="B37" s="108" t="s">
        <v>139</v>
      </c>
      <c r="C37" s="64" t="s">
        <v>140</v>
      </c>
      <c r="D37" s="154"/>
      <c r="E37" s="130"/>
      <c r="F37" s="130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30"/>
      <c r="S37" s="130"/>
      <c r="T37" s="125"/>
      <c r="U37" s="125"/>
      <c r="V37" s="125"/>
      <c r="W37" s="125"/>
      <c r="X37" s="125"/>
      <c r="Y37" s="125"/>
      <c r="Z37" s="112"/>
    </row>
    <row r="38" spans="1:26" ht="28.5">
      <c r="A38" s="66" t="s">
        <v>141</v>
      </c>
      <c r="B38" s="108" t="s">
        <v>142</v>
      </c>
      <c r="C38" s="64" t="s">
        <v>143</v>
      </c>
      <c r="D38" s="154"/>
      <c r="E38" s="130"/>
      <c r="F38" s="130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30"/>
      <c r="S38" s="130"/>
      <c r="T38" s="125"/>
      <c r="U38" s="125"/>
      <c r="V38" s="125"/>
      <c r="W38" s="125"/>
      <c r="X38" s="125"/>
      <c r="Y38" s="125"/>
      <c r="Z38" s="112"/>
    </row>
    <row r="39" spans="1:26" ht="28.5">
      <c r="A39" s="66" t="s">
        <v>144</v>
      </c>
      <c r="B39" s="108" t="s">
        <v>145</v>
      </c>
      <c r="C39" s="64" t="s">
        <v>146</v>
      </c>
      <c r="D39" s="154"/>
      <c r="E39" s="130"/>
      <c r="F39" s="130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30"/>
      <c r="S39" s="130"/>
      <c r="T39" s="125"/>
      <c r="U39" s="125"/>
      <c r="V39" s="125"/>
      <c r="W39" s="125"/>
      <c r="X39" s="125"/>
      <c r="Y39" s="125"/>
      <c r="Z39" s="112"/>
    </row>
    <row r="40" spans="1:26" ht="156.75">
      <c r="A40" s="66" t="s">
        <v>147</v>
      </c>
      <c r="B40" s="108" t="s">
        <v>148</v>
      </c>
      <c r="C40" s="64" t="s">
        <v>149</v>
      </c>
      <c r="D40" s="154" t="s">
        <v>150</v>
      </c>
      <c r="E40" s="130"/>
      <c r="F40" s="130"/>
      <c r="G40" s="185" t="s">
        <v>41</v>
      </c>
      <c r="H40" s="162" t="s">
        <v>151</v>
      </c>
      <c r="I40" s="186" t="s">
        <v>76</v>
      </c>
      <c r="J40" s="155"/>
      <c r="K40" s="187" t="s">
        <v>44</v>
      </c>
      <c r="L40" s="186" t="s">
        <v>152</v>
      </c>
      <c r="M40" s="186" t="s">
        <v>43</v>
      </c>
      <c r="N40" s="155"/>
      <c r="O40" s="155" t="s">
        <v>422</v>
      </c>
      <c r="P40" s="162" t="s">
        <v>381</v>
      </c>
      <c r="Q40" s="163" t="s">
        <v>389</v>
      </c>
      <c r="R40" s="130"/>
      <c r="S40" s="130"/>
      <c r="T40" s="125">
        <v>74.1935</v>
      </c>
      <c r="U40" s="125">
        <v>44.292</v>
      </c>
      <c r="V40" s="125">
        <v>10.8</v>
      </c>
      <c r="W40" s="125">
        <f>V40*1.1</f>
        <v>11.880000000000003</v>
      </c>
      <c r="X40" s="125">
        <f>W40*1.1</f>
        <v>13.068000000000003</v>
      </c>
      <c r="Y40" s="125">
        <f>X40*1.1</f>
        <v>14.374800000000004</v>
      </c>
      <c r="Z40" s="112"/>
    </row>
    <row r="41" spans="1:26" ht="356.25">
      <c r="A41" s="66" t="s">
        <v>153</v>
      </c>
      <c r="B41" s="108" t="s">
        <v>397</v>
      </c>
      <c r="C41" s="64" t="s">
        <v>154</v>
      </c>
      <c r="D41" s="154" t="s">
        <v>234</v>
      </c>
      <c r="E41" s="130"/>
      <c r="F41" s="130"/>
      <c r="G41" s="185" t="s">
        <v>41</v>
      </c>
      <c r="H41" s="162" t="s">
        <v>151</v>
      </c>
      <c r="I41" s="186" t="s">
        <v>76</v>
      </c>
      <c r="J41" s="155"/>
      <c r="K41" s="187" t="s">
        <v>44</v>
      </c>
      <c r="L41" s="186" t="s">
        <v>152</v>
      </c>
      <c r="M41" s="186" t="s">
        <v>43</v>
      </c>
      <c r="N41" s="155"/>
      <c r="O41" s="155" t="s">
        <v>422</v>
      </c>
      <c r="P41" s="162" t="s">
        <v>382</v>
      </c>
      <c r="Q41" s="163" t="s">
        <v>389</v>
      </c>
      <c r="R41" s="130"/>
      <c r="S41" s="130"/>
      <c r="T41" s="125">
        <v>144.5</v>
      </c>
      <c r="U41" s="125">
        <v>93.717</v>
      </c>
      <c r="V41" s="125"/>
      <c r="W41" s="125"/>
      <c r="X41" s="125"/>
      <c r="Y41" s="125"/>
      <c r="Z41" s="112"/>
    </row>
    <row r="42" spans="1:26" ht="156.75">
      <c r="A42" s="66" t="s">
        <v>155</v>
      </c>
      <c r="B42" s="108" t="s">
        <v>156</v>
      </c>
      <c r="C42" s="64" t="s">
        <v>157</v>
      </c>
      <c r="D42" s="154" t="s">
        <v>150</v>
      </c>
      <c r="E42" s="130"/>
      <c r="F42" s="130"/>
      <c r="G42" s="185" t="s">
        <v>41</v>
      </c>
      <c r="H42" s="162" t="s">
        <v>151</v>
      </c>
      <c r="I42" s="186" t="s">
        <v>76</v>
      </c>
      <c r="J42" s="155"/>
      <c r="K42" s="187" t="s">
        <v>44</v>
      </c>
      <c r="L42" s="186" t="s">
        <v>152</v>
      </c>
      <c r="M42" s="186" t="s">
        <v>43</v>
      </c>
      <c r="N42" s="155"/>
      <c r="O42" s="155" t="s">
        <v>422</v>
      </c>
      <c r="P42" s="162" t="s">
        <v>383</v>
      </c>
      <c r="Q42" s="163" t="s">
        <v>389</v>
      </c>
      <c r="R42" s="130"/>
      <c r="S42" s="130"/>
      <c r="T42" s="125">
        <v>156.1065</v>
      </c>
      <c r="U42" s="125">
        <v>156.1065</v>
      </c>
      <c r="V42" s="125">
        <v>170</v>
      </c>
      <c r="W42" s="125">
        <f>V42*1.05</f>
        <v>178.5</v>
      </c>
      <c r="X42" s="125">
        <f>W42*1.05</f>
        <v>187.425</v>
      </c>
      <c r="Y42" s="125">
        <f>X42*1.05</f>
        <v>196.79625000000001</v>
      </c>
      <c r="Z42" s="112"/>
    </row>
    <row r="43" spans="1:26" ht="28.5">
      <c r="A43" s="66" t="s">
        <v>158</v>
      </c>
      <c r="B43" s="108" t="s">
        <v>159</v>
      </c>
      <c r="C43" s="64" t="s">
        <v>160</v>
      </c>
      <c r="D43" s="154"/>
      <c r="E43" s="130"/>
      <c r="F43" s="130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30"/>
      <c r="S43" s="130"/>
      <c r="T43" s="125"/>
      <c r="U43" s="125"/>
      <c r="V43" s="125"/>
      <c r="W43" s="125"/>
      <c r="X43" s="125"/>
      <c r="Y43" s="125"/>
      <c r="Z43" s="112"/>
    </row>
    <row r="44" spans="1:26" ht="99.75">
      <c r="A44" s="66" t="s">
        <v>161</v>
      </c>
      <c r="B44" s="108" t="s">
        <v>162</v>
      </c>
      <c r="C44" s="64" t="s">
        <v>163</v>
      </c>
      <c r="D44" s="154"/>
      <c r="E44" s="130"/>
      <c r="F44" s="130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30"/>
      <c r="S44" s="130"/>
      <c r="T44" s="125"/>
      <c r="U44" s="125"/>
      <c r="V44" s="125"/>
      <c r="W44" s="125"/>
      <c r="X44" s="125"/>
      <c r="Y44" s="125"/>
      <c r="Z44" s="112"/>
    </row>
    <row r="45" spans="1:26" ht="85.5">
      <c r="A45" s="66" t="s">
        <v>164</v>
      </c>
      <c r="B45" s="108" t="s">
        <v>165</v>
      </c>
      <c r="C45" s="64" t="s">
        <v>166</v>
      </c>
      <c r="D45" s="154"/>
      <c r="E45" s="130"/>
      <c r="F45" s="130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30"/>
      <c r="S45" s="130"/>
      <c r="T45" s="125"/>
      <c r="U45" s="125"/>
      <c r="V45" s="125"/>
      <c r="W45" s="125"/>
      <c r="X45" s="125"/>
      <c r="Y45" s="125"/>
      <c r="Z45" s="112"/>
    </row>
    <row r="46" spans="1:26" ht="85.5">
      <c r="A46" s="66" t="s">
        <v>167</v>
      </c>
      <c r="B46" s="108" t="s">
        <v>168</v>
      </c>
      <c r="C46" s="64" t="s">
        <v>169</v>
      </c>
      <c r="D46" s="154"/>
      <c r="E46" s="130"/>
      <c r="F46" s="130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30"/>
      <c r="S46" s="130"/>
      <c r="T46" s="125"/>
      <c r="U46" s="125"/>
      <c r="V46" s="125"/>
      <c r="W46" s="125"/>
      <c r="X46" s="125"/>
      <c r="Y46" s="125"/>
      <c r="Z46" s="112"/>
    </row>
    <row r="47" spans="1:26" ht="57">
      <c r="A47" s="66" t="s">
        <v>170</v>
      </c>
      <c r="B47" s="108" t="s">
        <v>171</v>
      </c>
      <c r="C47" s="64" t="s">
        <v>172</v>
      </c>
      <c r="D47" s="154"/>
      <c r="E47" s="130"/>
      <c r="F47" s="130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30"/>
      <c r="S47" s="130"/>
      <c r="T47" s="125"/>
      <c r="U47" s="125"/>
      <c r="V47" s="125"/>
      <c r="W47" s="125"/>
      <c r="X47" s="125"/>
      <c r="Y47" s="125"/>
      <c r="Z47" s="112"/>
    </row>
    <row r="48" spans="1:26" ht="71.25">
      <c r="A48" s="66" t="s">
        <v>173</v>
      </c>
      <c r="B48" s="108" t="s">
        <v>174</v>
      </c>
      <c r="C48" s="64" t="s">
        <v>175</v>
      </c>
      <c r="D48" s="154"/>
      <c r="E48" s="130"/>
      <c r="F48" s="130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30"/>
      <c r="S48" s="130"/>
      <c r="T48" s="125"/>
      <c r="U48" s="125"/>
      <c r="V48" s="125"/>
      <c r="W48" s="125"/>
      <c r="X48" s="125"/>
      <c r="Y48" s="125"/>
      <c r="Z48" s="112"/>
    </row>
    <row r="49" spans="1:26" ht="71.25">
      <c r="A49" s="66" t="s">
        <v>176</v>
      </c>
      <c r="B49" s="108" t="s">
        <v>177</v>
      </c>
      <c r="C49" s="64" t="s">
        <v>178</v>
      </c>
      <c r="D49" s="154"/>
      <c r="E49" s="130"/>
      <c r="F49" s="130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30"/>
      <c r="S49" s="130"/>
      <c r="T49" s="125"/>
      <c r="U49" s="125"/>
      <c r="V49" s="125"/>
      <c r="W49" s="125"/>
      <c r="X49" s="125"/>
      <c r="Y49" s="125"/>
      <c r="Z49" s="112"/>
    </row>
    <row r="50" spans="1:26" ht="156.75">
      <c r="A50" s="66" t="s">
        <v>179</v>
      </c>
      <c r="B50" s="108" t="s">
        <v>180</v>
      </c>
      <c r="C50" s="64" t="s">
        <v>181</v>
      </c>
      <c r="D50" s="154" t="s">
        <v>84</v>
      </c>
      <c r="E50" s="130"/>
      <c r="F50" s="130"/>
      <c r="G50" s="185" t="s">
        <v>41</v>
      </c>
      <c r="H50" s="162" t="s">
        <v>182</v>
      </c>
      <c r="I50" s="186" t="s">
        <v>76</v>
      </c>
      <c r="J50" s="155"/>
      <c r="K50" s="187" t="s">
        <v>44</v>
      </c>
      <c r="L50" s="186" t="s">
        <v>183</v>
      </c>
      <c r="M50" s="186" t="s">
        <v>184</v>
      </c>
      <c r="N50" s="155"/>
      <c r="O50" s="155"/>
      <c r="P50" s="155"/>
      <c r="Q50" s="160"/>
      <c r="R50" s="130"/>
      <c r="S50" s="130"/>
      <c r="T50" s="125"/>
      <c r="U50" s="125"/>
      <c r="V50" s="125"/>
      <c r="W50" s="125"/>
      <c r="X50" s="125"/>
      <c r="Y50" s="125"/>
      <c r="Z50" s="112"/>
    </row>
    <row r="51" spans="1:26" ht="42.75">
      <c r="A51" s="66" t="s">
        <v>185</v>
      </c>
      <c r="B51" s="108" t="s">
        <v>186</v>
      </c>
      <c r="C51" s="64" t="s">
        <v>187</v>
      </c>
      <c r="D51" s="154"/>
      <c r="E51" s="130"/>
      <c r="F51" s="130"/>
      <c r="G51" s="185"/>
      <c r="H51" s="162"/>
      <c r="I51" s="186"/>
      <c r="J51" s="155"/>
      <c r="K51" s="155"/>
      <c r="L51" s="155"/>
      <c r="M51" s="155"/>
      <c r="N51" s="155"/>
      <c r="O51" s="155"/>
      <c r="P51" s="155"/>
      <c r="Q51" s="155"/>
      <c r="R51" s="130"/>
      <c r="S51" s="130"/>
      <c r="T51" s="125"/>
      <c r="U51" s="125"/>
      <c r="V51" s="125"/>
      <c r="W51" s="125"/>
      <c r="X51" s="125"/>
      <c r="Y51" s="125"/>
      <c r="Z51" s="112"/>
    </row>
    <row r="52" spans="1:26" ht="99.75">
      <c r="A52" s="66" t="s">
        <v>188</v>
      </c>
      <c r="B52" s="108" t="s">
        <v>189</v>
      </c>
      <c r="C52" s="64" t="s">
        <v>190</v>
      </c>
      <c r="D52" s="154"/>
      <c r="E52" s="130"/>
      <c r="F52" s="130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30"/>
      <c r="S52" s="130"/>
      <c r="T52" s="125"/>
      <c r="U52" s="125"/>
      <c r="V52" s="125"/>
      <c r="W52" s="125"/>
      <c r="X52" s="125"/>
      <c r="Y52" s="125"/>
      <c r="Z52" s="112"/>
    </row>
    <row r="53" spans="1:26" ht="28.5">
      <c r="A53" s="66" t="s">
        <v>191</v>
      </c>
      <c r="B53" s="108" t="s">
        <v>192</v>
      </c>
      <c r="C53" s="64" t="s">
        <v>193</v>
      </c>
      <c r="D53" s="154"/>
      <c r="E53" s="130"/>
      <c r="F53" s="130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30"/>
      <c r="S53" s="130"/>
      <c r="T53" s="125"/>
      <c r="U53" s="125"/>
      <c r="V53" s="125"/>
      <c r="W53" s="125"/>
      <c r="X53" s="125"/>
      <c r="Y53" s="125"/>
      <c r="Z53" s="112"/>
    </row>
    <row r="54" spans="1:26" ht="57">
      <c r="A54" s="66" t="s">
        <v>194</v>
      </c>
      <c r="B54" s="108" t="s">
        <v>195</v>
      </c>
      <c r="C54" s="64" t="s">
        <v>196</v>
      </c>
      <c r="D54" s="154"/>
      <c r="E54" s="130"/>
      <c r="F54" s="130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30"/>
      <c r="S54" s="130"/>
      <c r="T54" s="125"/>
      <c r="U54" s="125"/>
      <c r="V54" s="125"/>
      <c r="W54" s="125"/>
      <c r="X54" s="125"/>
      <c r="Y54" s="125"/>
      <c r="Z54" s="112"/>
    </row>
    <row r="55" spans="1:26" ht="128.25">
      <c r="A55" s="66" t="s">
        <v>197</v>
      </c>
      <c r="B55" s="108" t="s">
        <v>198</v>
      </c>
      <c r="C55" s="64" t="s">
        <v>199</v>
      </c>
      <c r="D55" s="154"/>
      <c r="E55" s="130"/>
      <c r="F55" s="130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30"/>
      <c r="S55" s="130"/>
      <c r="T55" s="125">
        <f aca="true" t="shared" si="4" ref="T55:Y55">SUM(T56:T59)</f>
        <v>156.5</v>
      </c>
      <c r="U55" s="125">
        <f t="shared" si="4"/>
        <v>156.5</v>
      </c>
      <c r="V55" s="125">
        <f t="shared" si="4"/>
        <v>0</v>
      </c>
      <c r="W55" s="125">
        <f t="shared" si="4"/>
        <v>0</v>
      </c>
      <c r="X55" s="125">
        <f t="shared" si="4"/>
        <v>0</v>
      </c>
      <c r="Y55" s="125">
        <f t="shared" si="4"/>
        <v>0</v>
      </c>
      <c r="Z55" s="112"/>
    </row>
    <row r="56" spans="1:26" ht="156.75">
      <c r="A56" s="138" t="s">
        <v>408</v>
      </c>
      <c r="B56" s="108" t="s">
        <v>200</v>
      </c>
      <c r="C56" s="64" t="s">
        <v>274</v>
      </c>
      <c r="D56" s="154" t="s">
        <v>235</v>
      </c>
      <c r="E56" s="130"/>
      <c r="F56" s="130"/>
      <c r="G56" s="185" t="s">
        <v>41</v>
      </c>
      <c r="H56" s="162" t="s">
        <v>85</v>
      </c>
      <c r="I56" s="186" t="s">
        <v>76</v>
      </c>
      <c r="J56" s="155"/>
      <c r="K56" s="187" t="s">
        <v>44</v>
      </c>
      <c r="L56" s="186" t="s">
        <v>86</v>
      </c>
      <c r="M56" s="186" t="s">
        <v>43</v>
      </c>
      <c r="N56" s="155"/>
      <c r="O56" s="155" t="s">
        <v>260</v>
      </c>
      <c r="P56" s="162" t="s">
        <v>374</v>
      </c>
      <c r="Q56" s="163" t="s">
        <v>389</v>
      </c>
      <c r="R56" s="130"/>
      <c r="S56" s="130"/>
      <c r="T56" s="125">
        <v>156.5</v>
      </c>
      <c r="U56" s="125">
        <v>156.5</v>
      </c>
      <c r="V56" s="125"/>
      <c r="W56" s="125"/>
      <c r="X56" s="125"/>
      <c r="Y56" s="125"/>
      <c r="Z56" s="112"/>
    </row>
    <row r="57" spans="1:26" ht="71.25">
      <c r="A57" s="138" t="s">
        <v>402</v>
      </c>
      <c r="B57" s="108" t="s">
        <v>109</v>
      </c>
      <c r="C57" s="64" t="s">
        <v>275</v>
      </c>
      <c r="D57" s="154"/>
      <c r="E57" s="130"/>
      <c r="F57" s="130"/>
      <c r="G57" s="185"/>
      <c r="H57" s="162"/>
      <c r="I57" s="186"/>
      <c r="J57" s="155"/>
      <c r="K57" s="187"/>
      <c r="L57" s="186"/>
      <c r="M57" s="186"/>
      <c r="N57" s="155"/>
      <c r="O57" s="155"/>
      <c r="P57" s="155"/>
      <c r="Q57" s="160"/>
      <c r="R57" s="130"/>
      <c r="S57" s="130"/>
      <c r="T57" s="125"/>
      <c r="U57" s="125"/>
      <c r="V57" s="125"/>
      <c r="W57" s="125"/>
      <c r="X57" s="125"/>
      <c r="Y57" s="125"/>
      <c r="Z57" s="112"/>
    </row>
    <row r="58" spans="1:26" ht="114">
      <c r="A58" s="138" t="s">
        <v>403</v>
      </c>
      <c r="B58" s="108" t="s">
        <v>117</v>
      </c>
      <c r="C58" s="64" t="s">
        <v>276</v>
      </c>
      <c r="D58" s="154"/>
      <c r="E58" s="130"/>
      <c r="F58" s="130"/>
      <c r="G58" s="185"/>
      <c r="H58" s="162"/>
      <c r="I58" s="186"/>
      <c r="J58" s="155"/>
      <c r="K58" s="187"/>
      <c r="L58" s="186"/>
      <c r="M58" s="186"/>
      <c r="N58" s="155"/>
      <c r="O58" s="155" t="s">
        <v>422</v>
      </c>
      <c r="P58" s="162" t="s">
        <v>385</v>
      </c>
      <c r="Q58" s="163" t="s">
        <v>389</v>
      </c>
      <c r="R58" s="130"/>
      <c r="S58" s="130"/>
      <c r="T58" s="125"/>
      <c r="U58" s="125"/>
      <c r="V58" s="125"/>
      <c r="W58" s="125"/>
      <c r="X58" s="125"/>
      <c r="Y58" s="125"/>
      <c r="Z58" s="112"/>
    </row>
    <row r="59" spans="1:26" ht="85.5">
      <c r="A59" s="66"/>
      <c r="B59" s="108" t="s">
        <v>409</v>
      </c>
      <c r="C59" s="64" t="s">
        <v>277</v>
      </c>
      <c r="D59" s="154"/>
      <c r="E59" s="130"/>
      <c r="F59" s="130"/>
      <c r="G59" s="185"/>
      <c r="H59" s="162"/>
      <c r="I59" s="186"/>
      <c r="J59" s="155"/>
      <c r="K59" s="187"/>
      <c r="L59" s="186"/>
      <c r="M59" s="186"/>
      <c r="N59" s="155"/>
      <c r="O59" s="155"/>
      <c r="P59" s="155"/>
      <c r="Q59" s="160"/>
      <c r="R59" s="130"/>
      <c r="S59" s="130"/>
      <c r="T59" s="125"/>
      <c r="U59" s="125"/>
      <c r="V59" s="125"/>
      <c r="W59" s="125"/>
      <c r="X59" s="125"/>
      <c r="Y59" s="125"/>
      <c r="Z59" s="112"/>
    </row>
    <row r="60" spans="1:26" ht="114">
      <c r="A60" s="66" t="s">
        <v>201</v>
      </c>
      <c r="B60" s="108" t="s">
        <v>202</v>
      </c>
      <c r="C60" s="64" t="s">
        <v>203</v>
      </c>
      <c r="D60" s="154"/>
      <c r="E60" s="130"/>
      <c r="F60" s="130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30"/>
      <c r="S60" s="130"/>
      <c r="T60" s="125">
        <f aca="true" t="shared" si="5" ref="T60:Y60">SUM(T61:T62)</f>
        <v>108.45</v>
      </c>
      <c r="U60" s="125">
        <f t="shared" si="5"/>
        <v>108.45</v>
      </c>
      <c r="V60" s="125">
        <f t="shared" si="5"/>
        <v>111.86</v>
      </c>
      <c r="W60" s="125">
        <f t="shared" si="5"/>
        <v>117.453</v>
      </c>
      <c r="X60" s="125">
        <f t="shared" si="5"/>
        <v>123.32565000000001</v>
      </c>
      <c r="Y60" s="125">
        <f t="shared" si="5"/>
        <v>129.49193250000002</v>
      </c>
      <c r="Z60" s="112"/>
    </row>
    <row r="61" spans="1:26" ht="156.75">
      <c r="A61" s="136" t="s">
        <v>349</v>
      </c>
      <c r="B61" s="108" t="s">
        <v>217</v>
      </c>
      <c r="C61" s="64"/>
      <c r="D61" s="154" t="s">
        <v>204</v>
      </c>
      <c r="E61" s="130"/>
      <c r="F61" s="130"/>
      <c r="G61" s="185" t="s">
        <v>41</v>
      </c>
      <c r="H61" s="162" t="s">
        <v>205</v>
      </c>
      <c r="I61" s="186" t="s">
        <v>76</v>
      </c>
      <c r="J61" s="155"/>
      <c r="K61" s="187" t="s">
        <v>44</v>
      </c>
      <c r="L61" s="186" t="s">
        <v>45</v>
      </c>
      <c r="M61" s="186" t="s">
        <v>43</v>
      </c>
      <c r="N61" s="155"/>
      <c r="O61" s="155" t="s">
        <v>260</v>
      </c>
      <c r="P61" s="155"/>
      <c r="Q61" s="163" t="s">
        <v>390</v>
      </c>
      <c r="R61" s="130"/>
      <c r="S61" s="130"/>
      <c r="T61" s="125">
        <v>108.45</v>
      </c>
      <c r="U61" s="125">
        <v>108.45</v>
      </c>
      <c r="V61" s="125">
        <v>111.86</v>
      </c>
      <c r="W61" s="125">
        <f>V61*1.05</f>
        <v>117.453</v>
      </c>
      <c r="X61" s="125">
        <f>W61*1.05</f>
        <v>123.32565000000001</v>
      </c>
      <c r="Y61" s="125">
        <f>X61*1.05</f>
        <v>129.49193250000002</v>
      </c>
      <c r="Z61" s="112"/>
    </row>
    <row r="62" spans="1:26" ht="14.25">
      <c r="A62" s="136" t="s">
        <v>350</v>
      </c>
      <c r="B62" s="108" t="s">
        <v>218</v>
      </c>
      <c r="C62" s="64"/>
      <c r="D62" s="154"/>
      <c r="E62" s="130"/>
      <c r="F62" s="130"/>
      <c r="G62" s="185"/>
      <c r="H62" s="162"/>
      <c r="I62" s="186"/>
      <c r="J62" s="155"/>
      <c r="K62" s="187"/>
      <c r="L62" s="186"/>
      <c r="M62" s="186"/>
      <c r="N62" s="155"/>
      <c r="O62" s="155"/>
      <c r="P62" s="155"/>
      <c r="Q62" s="160"/>
      <c r="R62" s="130"/>
      <c r="S62" s="130"/>
      <c r="T62" s="125"/>
      <c r="U62" s="125"/>
      <c r="V62" s="125"/>
      <c r="W62" s="125"/>
      <c r="X62" s="125"/>
      <c r="Y62" s="125"/>
      <c r="Z62" s="112"/>
    </row>
    <row r="63" spans="1:26" ht="171">
      <c r="A63" s="66" t="s">
        <v>206</v>
      </c>
      <c r="B63" s="108" t="s">
        <v>410</v>
      </c>
      <c r="C63" s="64" t="s">
        <v>207</v>
      </c>
      <c r="D63" s="154"/>
      <c r="E63" s="130"/>
      <c r="F63" s="130"/>
      <c r="G63" s="155"/>
      <c r="H63" s="155"/>
      <c r="I63" s="155"/>
      <c r="J63" s="155"/>
      <c r="K63" s="155"/>
      <c r="L63" s="155"/>
      <c r="M63" s="155"/>
      <c r="N63" s="130"/>
      <c r="O63" s="130"/>
      <c r="P63" s="130"/>
      <c r="Q63" s="130"/>
      <c r="R63" s="130"/>
      <c r="S63" s="130"/>
      <c r="T63" s="125"/>
      <c r="U63" s="125">
        <f>U65</f>
        <v>0</v>
      </c>
      <c r="V63" s="125"/>
      <c r="W63" s="125"/>
      <c r="X63" s="125"/>
      <c r="Y63" s="125"/>
      <c r="Z63" s="112"/>
    </row>
    <row r="64" spans="1:26" ht="156.75">
      <c r="A64" s="66" t="s">
        <v>398</v>
      </c>
      <c r="B64" s="108" t="s">
        <v>411</v>
      </c>
      <c r="C64" s="68" t="s">
        <v>400</v>
      </c>
      <c r="D64" s="167" t="s">
        <v>111</v>
      </c>
      <c r="E64" s="168"/>
      <c r="F64" s="168"/>
      <c r="G64" s="190" t="s">
        <v>41</v>
      </c>
      <c r="H64" s="170" t="s">
        <v>205</v>
      </c>
      <c r="I64" s="191" t="s">
        <v>76</v>
      </c>
      <c r="J64" s="130"/>
      <c r="K64" s="192" t="s">
        <v>44</v>
      </c>
      <c r="L64" s="191" t="s">
        <v>45</v>
      </c>
      <c r="M64" s="191" t="s">
        <v>43</v>
      </c>
      <c r="N64" s="130"/>
      <c r="O64" s="155" t="s">
        <v>260</v>
      </c>
      <c r="P64" s="130"/>
      <c r="Q64" s="160" t="s">
        <v>255</v>
      </c>
      <c r="R64" s="130"/>
      <c r="S64" s="130"/>
      <c r="T64" s="125"/>
      <c r="U64" s="125"/>
      <c r="V64" s="125"/>
      <c r="W64" s="125"/>
      <c r="X64" s="125"/>
      <c r="Y64" s="125"/>
      <c r="Z64" s="112"/>
    </row>
    <row r="65" spans="1:26" ht="156.75">
      <c r="A65" s="138" t="s">
        <v>399</v>
      </c>
      <c r="B65" s="110" t="s">
        <v>268</v>
      </c>
      <c r="C65" s="69" t="s">
        <v>269</v>
      </c>
      <c r="D65" s="193" t="s">
        <v>270</v>
      </c>
      <c r="E65" s="130"/>
      <c r="F65" s="130"/>
      <c r="G65" s="185" t="s">
        <v>41</v>
      </c>
      <c r="H65" s="162" t="s">
        <v>205</v>
      </c>
      <c r="I65" s="186" t="s">
        <v>76</v>
      </c>
      <c r="J65" s="155"/>
      <c r="K65" s="187" t="s">
        <v>44</v>
      </c>
      <c r="L65" s="186" t="s">
        <v>45</v>
      </c>
      <c r="M65" s="186" t="s">
        <v>43</v>
      </c>
      <c r="N65" s="155"/>
      <c r="O65" s="155" t="s">
        <v>260</v>
      </c>
      <c r="P65" s="155"/>
      <c r="Q65" s="163" t="s">
        <v>390</v>
      </c>
      <c r="R65" s="130"/>
      <c r="S65" s="130"/>
      <c r="T65" s="125"/>
      <c r="U65" s="125"/>
      <c r="V65" s="125"/>
      <c r="W65" s="125"/>
      <c r="X65" s="125"/>
      <c r="Y65" s="125"/>
      <c r="Z65" s="112"/>
    </row>
    <row r="66" spans="1:26" ht="28.5">
      <c r="A66" s="66"/>
      <c r="B66" s="107" t="s">
        <v>208</v>
      </c>
      <c r="C66" s="65"/>
      <c r="D66" s="154"/>
      <c r="E66" s="130"/>
      <c r="F66" s="130"/>
      <c r="G66" s="155"/>
      <c r="H66" s="155"/>
      <c r="I66" s="155"/>
      <c r="J66" s="155"/>
      <c r="K66" s="155"/>
      <c r="L66" s="155"/>
      <c r="M66" s="155"/>
      <c r="N66" s="130"/>
      <c r="O66" s="130"/>
      <c r="P66" s="130" t="s">
        <v>209</v>
      </c>
      <c r="Q66" s="175"/>
      <c r="R66" s="130"/>
      <c r="S66" s="130"/>
      <c r="T66" s="129">
        <f aca="true" t="shared" si="6" ref="T66:Y66">SUM(T8,T55,T60,T63)</f>
        <v>3779.4839999999995</v>
      </c>
      <c r="U66" s="129">
        <f t="shared" si="6"/>
        <v>3551.4559099999997</v>
      </c>
      <c r="V66" s="129">
        <f t="shared" si="6"/>
        <v>3706.8720000000003</v>
      </c>
      <c r="W66" s="129">
        <f t="shared" si="6"/>
        <v>3892.7556000000004</v>
      </c>
      <c r="X66" s="129">
        <f t="shared" si="6"/>
        <v>4087.9873800000014</v>
      </c>
      <c r="Y66" s="129">
        <f t="shared" si="6"/>
        <v>4293.040149000001</v>
      </c>
      <c r="Z66" s="112"/>
    </row>
    <row r="67" spans="1:27" ht="28.5">
      <c r="A67" s="139" t="s">
        <v>416</v>
      </c>
      <c r="B67" s="115" t="s">
        <v>321</v>
      </c>
      <c r="C67" s="9"/>
      <c r="D67" s="193" t="s">
        <v>111</v>
      </c>
      <c r="E67" s="112"/>
      <c r="F67" s="112"/>
      <c r="G67" s="115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32">
        <v>71.266</v>
      </c>
      <c r="U67" s="132">
        <v>71.266</v>
      </c>
      <c r="V67" s="132"/>
      <c r="W67" s="132"/>
      <c r="X67" s="132"/>
      <c r="Y67" s="132"/>
      <c r="Z67" s="132"/>
      <c r="AA67" s="56"/>
    </row>
    <row r="68" spans="1:27" ht="14.25">
      <c r="A68" s="139"/>
      <c r="B68" s="115"/>
      <c r="C68" s="9"/>
      <c r="D68" s="193"/>
      <c r="E68" s="112"/>
      <c r="F68" s="112"/>
      <c r="G68" s="115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32"/>
      <c r="U68" s="132"/>
      <c r="V68" s="132"/>
      <c r="W68" s="132"/>
      <c r="X68" s="132"/>
      <c r="Y68" s="132"/>
      <c r="Z68" s="132"/>
      <c r="AA68" s="56"/>
    </row>
    <row r="69" spans="1:27" ht="14.25">
      <c r="A69" s="139"/>
      <c r="B69" s="104"/>
      <c r="D69" s="204"/>
      <c r="E69" s="104"/>
      <c r="F69" s="104"/>
      <c r="G69" s="205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58"/>
    </row>
    <row r="70" spans="1:26" ht="14.25">
      <c r="A70" s="139"/>
      <c r="B70" s="115"/>
      <c r="C70" s="9"/>
      <c r="D70" s="196"/>
      <c r="E70" s="112"/>
      <c r="F70" s="112"/>
      <c r="G70" s="130"/>
      <c r="H70" s="130"/>
      <c r="I70" s="130"/>
      <c r="J70" s="130"/>
      <c r="K70" s="130"/>
      <c r="L70" s="130"/>
      <c r="M70" s="130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04"/>
    </row>
    <row r="71" spans="1:26" s="11" customFormat="1" ht="71.25">
      <c r="A71" s="140" t="s">
        <v>423</v>
      </c>
      <c r="B71" s="115" t="s">
        <v>406</v>
      </c>
      <c r="C71" s="9"/>
      <c r="D71" s="198">
        <v>1003</v>
      </c>
      <c r="E71" s="112"/>
      <c r="F71" s="112"/>
      <c r="G71" s="115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32">
        <v>441</v>
      </c>
      <c r="U71" s="132">
        <v>441</v>
      </c>
      <c r="V71" s="132"/>
      <c r="W71" s="132">
        <f>V71*1.1</f>
        <v>0</v>
      </c>
      <c r="X71" s="132">
        <f>W71*1.1</f>
        <v>0</v>
      </c>
      <c r="Y71" s="132">
        <f>X71*1.1</f>
        <v>0</v>
      </c>
      <c r="Z71" s="112"/>
    </row>
    <row r="72" spans="1:26" s="11" customFormat="1" ht="15">
      <c r="A72" s="9"/>
      <c r="B72" s="113" t="s">
        <v>280</v>
      </c>
      <c r="C72" s="9"/>
      <c r="D72" s="112"/>
      <c r="E72" s="112"/>
      <c r="F72" s="112"/>
      <c r="G72" s="115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33">
        <f aca="true" t="shared" si="7" ref="T72:Y72">T66+T67+T68+T69+T70+T71</f>
        <v>4291.75</v>
      </c>
      <c r="U72" s="133">
        <f t="shared" si="7"/>
        <v>4063.7219099999998</v>
      </c>
      <c r="V72" s="133">
        <f t="shared" si="7"/>
        <v>3706.8720000000003</v>
      </c>
      <c r="W72" s="133">
        <f t="shared" si="7"/>
        <v>3892.7556000000004</v>
      </c>
      <c r="X72" s="133">
        <f t="shared" si="7"/>
        <v>4087.9873800000014</v>
      </c>
      <c r="Y72" s="133">
        <f t="shared" si="7"/>
        <v>4293.040149000001</v>
      </c>
      <c r="Z72" s="133"/>
    </row>
    <row r="73" spans="1:25" ht="12" customHeight="1" hidden="1">
      <c r="A73" s="286"/>
      <c r="B73" s="287"/>
      <c r="C73" s="288"/>
      <c r="D73" s="18"/>
      <c r="E73" s="19"/>
      <c r="F73" s="19"/>
      <c r="G73" s="42"/>
      <c r="H73" s="43"/>
      <c r="I73" s="43"/>
      <c r="J73" s="43"/>
      <c r="K73" s="43"/>
      <c r="L73" s="43"/>
      <c r="M73" s="43"/>
      <c r="N73" s="19"/>
      <c r="O73" s="19"/>
      <c r="P73" s="19"/>
      <c r="Q73" s="14"/>
      <c r="R73" s="14"/>
      <c r="S73" s="14"/>
      <c r="T73" s="14"/>
      <c r="U73" s="14"/>
      <c r="V73" s="14"/>
      <c r="W73" s="14"/>
      <c r="X73" s="14"/>
      <c r="Y73" s="14"/>
    </row>
    <row r="74" spans="7:13" ht="15" customHeight="1">
      <c r="G74" s="41"/>
      <c r="H74" s="38"/>
      <c r="I74" s="38"/>
      <c r="J74" s="38"/>
      <c r="K74" s="38"/>
      <c r="L74" s="38"/>
      <c r="M74" s="38"/>
    </row>
    <row r="75" spans="7:13" ht="13.5" customHeight="1">
      <c r="G75" s="39"/>
      <c r="H75" s="37"/>
      <c r="I75" s="37"/>
      <c r="J75" s="37"/>
      <c r="K75" s="37"/>
      <c r="L75" s="37"/>
      <c r="M75" s="37"/>
    </row>
    <row r="77" spans="1:26" ht="18" customHeight="1">
      <c r="A77" s="11"/>
      <c r="B77" s="95"/>
      <c r="C77" s="95"/>
      <c r="D77" s="95"/>
      <c r="E77" s="95"/>
      <c r="F77" s="95"/>
      <c r="G77" s="96"/>
      <c r="H77" s="95"/>
      <c r="I77" s="95"/>
      <c r="J77" s="95"/>
      <c r="K77" s="95"/>
      <c r="L77" s="95"/>
      <c r="M77" s="95"/>
      <c r="N77" s="95"/>
      <c r="O77" s="95"/>
      <c r="P77" s="95"/>
      <c r="Q77" s="279" t="s">
        <v>210</v>
      </c>
      <c r="R77" s="279"/>
      <c r="S77" s="279"/>
      <c r="T77" s="279"/>
      <c r="U77" s="279"/>
      <c r="V77" s="95"/>
      <c r="W77" s="95"/>
      <c r="X77" s="95" t="s">
        <v>209</v>
      </c>
      <c r="Y77" s="95"/>
      <c r="Z77" s="95"/>
    </row>
    <row r="78" spans="1:26" ht="18" customHeight="1">
      <c r="A78" s="11"/>
      <c r="B78" s="279" t="s">
        <v>236</v>
      </c>
      <c r="C78" s="279"/>
      <c r="D78" s="279"/>
      <c r="E78" s="95"/>
      <c r="F78" s="95"/>
      <c r="G78" s="100" t="s">
        <v>294</v>
      </c>
      <c r="H78" s="95"/>
      <c r="I78" s="95"/>
      <c r="J78" s="95"/>
      <c r="K78" s="95"/>
      <c r="L78" s="95"/>
      <c r="M78" s="95"/>
      <c r="N78" s="95"/>
      <c r="O78" s="95"/>
      <c r="P78" s="95"/>
      <c r="Q78" s="97" t="s">
        <v>212</v>
      </c>
      <c r="R78" s="97"/>
      <c r="S78" s="97"/>
      <c r="T78" s="97"/>
      <c r="U78" s="97"/>
      <c r="V78" s="95"/>
      <c r="W78" s="95"/>
      <c r="X78" s="98"/>
      <c r="Y78" s="289" t="s">
        <v>290</v>
      </c>
      <c r="Z78" s="289"/>
    </row>
    <row r="79" spans="7:13" ht="12.75">
      <c r="G79" s="32"/>
      <c r="H79" s="11"/>
      <c r="I79" s="11"/>
      <c r="J79" s="11"/>
      <c r="K79" s="11"/>
      <c r="L79" s="11"/>
      <c r="M79" s="11"/>
    </row>
    <row r="80" spans="7:13" ht="12.75">
      <c r="G80" s="32"/>
      <c r="I80" s="11"/>
      <c r="J80" s="11"/>
      <c r="K80" s="11"/>
      <c r="L80" s="11"/>
      <c r="M80" s="11"/>
    </row>
  </sheetData>
  <sheetProtection/>
  <mergeCells count="29">
    <mergeCell ref="B78:D78"/>
    <mergeCell ref="A73:C73"/>
    <mergeCell ref="I35:I36"/>
    <mergeCell ref="B21:B22"/>
    <mergeCell ref="C21:C22"/>
    <mergeCell ref="C23:C24"/>
    <mergeCell ref="N4:Q4"/>
    <mergeCell ref="A21:A22"/>
    <mergeCell ref="A9:A11"/>
    <mergeCell ref="B9:B11"/>
    <mergeCell ref="F4:I4"/>
    <mergeCell ref="J4:M4"/>
    <mergeCell ref="C9:C11"/>
    <mergeCell ref="X4:Y4"/>
    <mergeCell ref="R4:R5"/>
    <mergeCell ref="S4:U4"/>
    <mergeCell ref="V4:V5"/>
    <mergeCell ref="R3:Y3"/>
    <mergeCell ref="W4:W5"/>
    <mergeCell ref="Q77:U77"/>
    <mergeCell ref="A23:A24"/>
    <mergeCell ref="B23:B24"/>
    <mergeCell ref="Y78:Z78"/>
    <mergeCell ref="A2:Y2"/>
    <mergeCell ref="A3:C5"/>
    <mergeCell ref="D3:D5"/>
    <mergeCell ref="E3:Q3"/>
    <mergeCell ref="E4:E5"/>
    <mergeCell ref="Z3:Z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ОЛЬГ@</cp:lastModifiedBy>
  <cp:lastPrinted>2011-06-15T10:14:55Z</cp:lastPrinted>
  <dcterms:created xsi:type="dcterms:W3CDTF">2009-05-29T06:07:57Z</dcterms:created>
  <dcterms:modified xsi:type="dcterms:W3CDTF">2011-06-20T06:56:19Z</dcterms:modified>
  <cp:category/>
  <cp:version/>
  <cp:contentType/>
  <cp:contentStatus/>
</cp:coreProperties>
</file>