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<sst xmlns="http://schemas.openxmlformats.org/spreadsheetml/2006/main" count="243" uniqueCount="99">
  <si>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</si>
  <si>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</si>
  <si>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</si>
  <si>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</si>
  <si>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</si>
  <si>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</si>
  <si>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</si>
  <si>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</si>
  <si>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</si>
  <si>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</si>
  <si>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</si>
  <si>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</si>
  <si>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</si>
  <si>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</si>
  <si>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</si>
  <si>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</si>
  <si>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</si>
  <si>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</si>
  <si>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</si>
  <si>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</si>
  <si>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</si>
  <si>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</si>
  <si>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</si>
  <si>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</si>
  <si>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</si>
  <si>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</si>
  <si>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</si>
  <si>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</si>
  <si>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</si>
  <si>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</si>
  <si>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</si>
  <si>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</si>
  <si>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</si>
  <si>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</si>
  <si>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</si>
  <si>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</si>
  <si>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</si>
  <si>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</si>
  <si>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</si>
  <si>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</si>
  <si>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</si>
  <si>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</si>
  <si>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</si>
  <si>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</si>
  <si>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</si>
  <si>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</si>
  <si>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</si>
  <si>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</si>
  <si>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</si>
  <si>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</si>
  <si>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</si>
  <si>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</si>
  <si>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</si>
  <si>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</si>
  <si>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</si>
  <si>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</si>
  <si>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</si>
  <si>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</si>
  <si>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</si>
  <si>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</si>
  <si>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</si>
  <si>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</si>
  <si>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</si>
  <si>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</si>
  <si>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</si>
  <si>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</si>
  <si>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</si>
  <si>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</si>
  <si>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</si>
  <si>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</si>
  <si>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</si>
  <si>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</si>
  <si>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</si>
  <si>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</si>
  <si>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Начальник отдела экономики и развития АПК</t>
  </si>
  <si>
    <t>О.В.Тимофеева</t>
  </si>
  <si>
    <t>развитие культуры и туризма</t>
  </si>
  <si>
    <t>2017 г.</t>
  </si>
  <si>
    <t>ИП Вязов А.Н.</t>
  </si>
  <si>
    <t>ООО БТИ</t>
  </si>
  <si>
    <t xml:space="preserve">в т.ч. коров                               </t>
  </si>
  <si>
    <t>2018 г.</t>
  </si>
  <si>
    <t>2018 к 2017 в%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</si>
  <si>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89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</si>
  <si>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22 дневных общеобразовательных школ, из которых 13 средних, 9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1 участковая больница, 10 отделений общей врачебной практики, 38  фельдшерско - акушерских пунктов, 26 спортивных залов. </t>
  </si>
  <si>
    <t xml:space="preserve">     На 1 января 2018 г в районе числится 13774 постоянных хозяйств, численность населения  составляет 32685 человек.</t>
  </si>
  <si>
    <t xml:space="preserve">    Всего трудоспособных – 18502 человек. Количество детей в садиках - 1694,  учащихся в школах - 3306,  пенсионеров - 10177 человек, в т.ч. работающих - 1643 человека.</t>
  </si>
  <si>
    <t>Итоги социально-экономического развития 
Моргаушского района за январь - сентябрь 2018 год.</t>
  </si>
  <si>
    <t>Демографическая обстановка за  январь-сентябрь 2018 год.</t>
  </si>
  <si>
    <t>Отгружено товаров собственного производства, 
выполнено работ и услуг собственными силами за  январь-сентябрь 2018 год.</t>
  </si>
  <si>
    <t>Собственные доходы консолидированного бюджета за январь-сентябрь 2018 год.</t>
  </si>
  <si>
    <t>Платные услуги населению за январь-сентябрь 2018 год.</t>
  </si>
  <si>
    <t>Розничный товарооборот за  январь-сентябрь 2018 год.</t>
  </si>
  <si>
    <t>Общественное питание за январь-сентябрь 2018 год.</t>
  </si>
  <si>
    <t>Животноводство за январь-сентябрь 2018 год.</t>
  </si>
  <si>
    <t>Производство продукции животноводства на 100 га с/х угодий за январь-сентябрь 2018 год.</t>
  </si>
  <si>
    <t>Поголовье скота на 1 октября 2018 года.</t>
  </si>
  <si>
    <t>Инвестиции за январь-сентябрь 2018 год.</t>
  </si>
  <si>
    <t>Рынок труда за январь-сентябрь 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</si>
</sst>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75" fontId="5" fillId="34" borderId="11" xfId="0" applyNumberFormat="1" applyFont="1" applyFill="1" applyBorder="1" applyAlignment="1">
      <alignment horizontal="center"/>
    </xf>
    <xf numFmtId="175" fontId="5" fillId="34" borderId="10" xfId="0" applyNumberFormat="1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Normal="90" zoomScaleSheetLayoutView="100" zoomScalePageLayoutView="0" workbookViewId="0" topLeftCell="B1">
      <selection activeCell="F71" sqref="F71"/>
    </sheetView>
  </sheetViews>
  <sheetFormatPr defaultColWidth="9.00390625" defaultRowHeight="12.75"/>
  <cols>
    <col min="1" max="1" width="4.625" style="26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64" t="s">
        <v>87</v>
      </c>
      <c r="C2" s="64"/>
      <c r="D2" s="64"/>
      <c r="E2" s="64"/>
      <c r="F2" s="64"/>
    </row>
    <row r="3" spans="2:6" ht="144" customHeight="1">
      <c r="B3" s="66" t="s">
        <v>83</v>
      </c>
      <c r="C3" s="66"/>
      <c r="D3" s="66"/>
      <c r="E3" s="66"/>
      <c r="F3" s="66"/>
    </row>
    <row r="4" spans="2:6" ht="99" customHeight="1">
      <c r="B4" s="67" t="s">
        <v>84</v>
      </c>
      <c r="C4" s="67"/>
      <c r="D4" s="67"/>
      <c r="E4" s="67"/>
      <c r="F4" s="67"/>
    </row>
    <row r="5" spans="2:6" ht="22.5" customHeight="1">
      <c r="B5" s="67" t="s">
        <v>85</v>
      </c>
      <c r="C5" s="67"/>
      <c r="D5" s="67"/>
      <c r="E5" s="67"/>
      <c r="F5" s="67"/>
    </row>
    <row r="6" spans="2:6" ht="30" customHeight="1">
      <c r="B6" s="68" t="s">
        <v>86</v>
      </c>
      <c r="C6" s="68"/>
      <c r="D6" s="68"/>
      <c r="E6" s="68"/>
      <c r="F6" s="68"/>
    </row>
    <row r="7" spans="2:6" ht="21" customHeight="1">
      <c r="B7" s="62" t="s">
        <v>88</v>
      </c>
      <c r="C7" s="61"/>
      <c r="D7" s="61"/>
      <c r="E7" s="61"/>
      <c r="F7" s="63"/>
    </row>
    <row r="8" spans="2:6" ht="27.75" customHeight="1">
      <c r="B8" s="1"/>
      <c r="C8" s="2" t="s">
        <v>25</v>
      </c>
      <c r="D8" s="7" t="s">
        <v>77</v>
      </c>
      <c r="E8" s="7" t="s">
        <v>81</v>
      </c>
      <c r="F8" s="2" t="s">
        <v>27</v>
      </c>
    </row>
    <row r="9" spans="2:6" ht="15.75" customHeight="1">
      <c r="B9" s="22" t="s">
        <v>0</v>
      </c>
      <c r="C9" s="4" t="s">
        <v>2</v>
      </c>
      <c r="D9" s="4">
        <v>228</v>
      </c>
      <c r="E9" s="4">
        <v>205</v>
      </c>
      <c r="F9" s="41">
        <f>E9-D9</f>
        <v>-23</v>
      </c>
    </row>
    <row r="10" spans="2:6" ht="15.75" customHeight="1">
      <c r="B10" s="22" t="s">
        <v>1</v>
      </c>
      <c r="C10" s="4" t="s">
        <v>2</v>
      </c>
      <c r="D10" s="27">
        <v>364</v>
      </c>
      <c r="E10" s="27">
        <v>362</v>
      </c>
      <c r="F10" s="41">
        <f>E10-D10</f>
        <v>-2</v>
      </c>
    </row>
    <row r="11" spans="2:8" ht="30.75" customHeight="1">
      <c r="B11" s="65" t="s">
        <v>89</v>
      </c>
      <c r="C11" s="65"/>
      <c r="D11" s="65"/>
      <c r="E11" s="65"/>
      <c r="F11" s="65"/>
      <c r="H11" t="s">
        <v>29</v>
      </c>
    </row>
    <row r="12" spans="2:6" ht="17.25" customHeight="1">
      <c r="B12" s="5"/>
      <c r="C12" s="6" t="s">
        <v>25</v>
      </c>
      <c r="D12" s="7" t="s">
        <v>77</v>
      </c>
      <c r="E12" s="7" t="s">
        <v>81</v>
      </c>
      <c r="F12" s="14" t="s">
        <v>82</v>
      </c>
    </row>
    <row r="13" spans="2:6" ht="15.75" customHeight="1">
      <c r="B13" s="8" t="s">
        <v>53</v>
      </c>
      <c r="C13" s="9" t="s">
        <v>3</v>
      </c>
      <c r="D13" s="37">
        <f>SUM(D15:D16)</f>
        <v>3025667.95</v>
      </c>
      <c r="E13" s="37">
        <f>E15+E16</f>
        <v>3367794.5999999996</v>
      </c>
      <c r="F13" s="29">
        <f>E13/D13*100</f>
        <v>111.30747509818451</v>
      </c>
    </row>
    <row r="14" spans="2:6" ht="14.25" customHeight="1">
      <c r="B14" s="3" t="s">
        <v>33</v>
      </c>
      <c r="C14" s="9"/>
      <c r="D14" s="29"/>
      <c r="E14" s="29"/>
      <c r="F14" s="30"/>
    </row>
    <row r="15" spans="2:6" ht="30" customHeight="1">
      <c r="B15" s="22" t="s">
        <v>41</v>
      </c>
      <c r="C15" s="9" t="s">
        <v>3</v>
      </c>
      <c r="D15" s="37">
        <v>527348</v>
      </c>
      <c r="E15" s="37">
        <v>557583.3</v>
      </c>
      <c r="F15" s="29">
        <f aca="true" t="shared" si="0" ref="F15:F25">E15/D15*100</f>
        <v>105.73346253327973</v>
      </c>
    </row>
    <row r="16" spans="2:6" ht="27.75" customHeight="1">
      <c r="B16" s="20" t="s">
        <v>32</v>
      </c>
      <c r="C16" s="9" t="s">
        <v>3</v>
      </c>
      <c r="D16" s="37">
        <f>SUM(D17:D25)</f>
        <v>2498319.95</v>
      </c>
      <c r="E16" s="37">
        <f>SUM(E17:E25)</f>
        <v>2810211.3</v>
      </c>
      <c r="F16" s="29">
        <f t="shared" si="0"/>
        <v>112.48404352693096</v>
      </c>
    </row>
    <row r="17" spans="2:6" ht="16.5" customHeight="1">
      <c r="B17" s="22" t="s">
        <v>65</v>
      </c>
      <c r="C17" s="9" t="s">
        <v>3</v>
      </c>
      <c r="D17" s="31">
        <v>76554.5</v>
      </c>
      <c r="E17" s="31">
        <v>64648.2</v>
      </c>
      <c r="F17" s="29">
        <f t="shared" si="0"/>
        <v>84.44728918613536</v>
      </c>
    </row>
    <row r="18" spans="2:6" ht="16.5" customHeight="1">
      <c r="B18" s="22" t="s">
        <v>57</v>
      </c>
      <c r="C18" s="9" t="s">
        <v>3</v>
      </c>
      <c r="D18" s="32">
        <v>1750213</v>
      </c>
      <c r="E18" s="32">
        <v>2020052</v>
      </c>
      <c r="F18" s="29">
        <f t="shared" si="0"/>
        <v>115.41749489919226</v>
      </c>
    </row>
    <row r="19" spans="2:6" ht="15.75">
      <c r="B19" s="50" t="s">
        <v>26</v>
      </c>
      <c r="C19" s="9" t="s">
        <v>3</v>
      </c>
      <c r="D19" s="31">
        <v>28664.6</v>
      </c>
      <c r="E19" s="31">
        <v>25779.8</v>
      </c>
      <c r="F19" s="29">
        <f t="shared" si="0"/>
        <v>89.9360186432045</v>
      </c>
    </row>
    <row r="20" spans="2:6" ht="15.75">
      <c r="B20" s="50" t="s">
        <v>48</v>
      </c>
      <c r="C20" s="9" t="s">
        <v>3</v>
      </c>
      <c r="D20" s="31">
        <v>25038</v>
      </c>
      <c r="E20" s="31">
        <v>23062</v>
      </c>
      <c r="F20" s="29">
        <f t="shared" si="0"/>
        <v>92.1079958463136</v>
      </c>
    </row>
    <row r="21" spans="2:6" ht="30" customHeight="1">
      <c r="B21" s="50" t="s">
        <v>62</v>
      </c>
      <c r="C21" s="9" t="s">
        <v>3</v>
      </c>
      <c r="D21" s="31">
        <v>33778</v>
      </c>
      <c r="E21" s="31">
        <v>45372.4</v>
      </c>
      <c r="F21" s="29">
        <f>E21/D21*100</f>
        <v>134.32530049144412</v>
      </c>
    </row>
    <row r="22" spans="2:6" ht="15.75" customHeight="1">
      <c r="B22" s="50" t="s">
        <v>31</v>
      </c>
      <c r="C22" s="9" t="s">
        <v>3</v>
      </c>
      <c r="D22" s="31">
        <v>12306</v>
      </c>
      <c r="E22" s="31">
        <v>10744</v>
      </c>
      <c r="F22" s="29">
        <f>E22/D22*100</f>
        <v>87.30700471314806</v>
      </c>
    </row>
    <row r="23" spans="2:6" ht="15.75">
      <c r="B23" s="50" t="s">
        <v>30</v>
      </c>
      <c r="C23" s="9" t="s">
        <v>3</v>
      </c>
      <c r="D23" s="44">
        <v>31086.9</v>
      </c>
      <c r="E23" s="44">
        <v>35251.1</v>
      </c>
      <c r="F23" s="29">
        <f t="shared" si="0"/>
        <v>113.39535302651598</v>
      </c>
    </row>
    <row r="24" spans="2:6" ht="17.25" customHeight="1">
      <c r="B24" s="51" t="s">
        <v>78</v>
      </c>
      <c r="C24" s="9" t="s">
        <v>49</v>
      </c>
      <c r="D24" s="32">
        <v>69953</v>
      </c>
      <c r="E24" s="53">
        <v>63511</v>
      </c>
      <c r="F24" s="29">
        <f t="shared" si="0"/>
        <v>90.79095964433263</v>
      </c>
    </row>
    <row r="25" spans="2:6" ht="14.25" customHeight="1">
      <c r="B25" s="50" t="s">
        <v>45</v>
      </c>
      <c r="C25" s="9" t="s">
        <v>3</v>
      </c>
      <c r="D25" s="32">
        <v>470725.95</v>
      </c>
      <c r="E25" s="32">
        <v>521790.8</v>
      </c>
      <c r="F25" s="29">
        <f t="shared" si="0"/>
        <v>110.84810599458135</v>
      </c>
    </row>
    <row r="26" spans="2:6" ht="20.25" customHeight="1">
      <c r="B26" s="61" t="s">
        <v>90</v>
      </c>
      <c r="C26" s="61"/>
      <c r="D26" s="61"/>
      <c r="E26" s="61"/>
      <c r="F26" s="61"/>
    </row>
    <row r="27" spans="2:6" ht="14.25" customHeight="1">
      <c r="B27" s="7"/>
      <c r="C27" s="6" t="s">
        <v>25</v>
      </c>
      <c r="D27" s="7" t="s">
        <v>77</v>
      </c>
      <c r="E27" s="7" t="s">
        <v>81</v>
      </c>
      <c r="F27" s="14" t="s">
        <v>82</v>
      </c>
    </row>
    <row r="28" spans="2:6" ht="15.75" customHeight="1">
      <c r="B28" s="23" t="s">
        <v>52</v>
      </c>
      <c r="C28" s="9" t="s">
        <v>3</v>
      </c>
      <c r="D28" s="28">
        <v>98582.3</v>
      </c>
      <c r="E28" s="28">
        <v>132051.26</v>
      </c>
      <c r="F28" s="29">
        <f>E28/D28*100</f>
        <v>133.95027302061325</v>
      </c>
    </row>
    <row r="29" spans="2:6" ht="18.75" customHeight="1">
      <c r="B29" s="24" t="s">
        <v>42</v>
      </c>
      <c r="C29" s="9" t="s">
        <v>3</v>
      </c>
      <c r="D29" s="32">
        <v>13919.7</v>
      </c>
      <c r="E29" s="32">
        <v>22791.8</v>
      </c>
      <c r="F29" s="29">
        <f>E29/D29*100</f>
        <v>163.73772423256247</v>
      </c>
    </row>
    <row r="30" spans="2:6" ht="15.75" customHeight="1">
      <c r="B30" s="62" t="s">
        <v>91</v>
      </c>
      <c r="C30" s="61"/>
      <c r="D30" s="61"/>
      <c r="E30" s="61"/>
      <c r="F30" s="63"/>
    </row>
    <row r="31" spans="2:6" ht="13.5" customHeight="1">
      <c r="B31" s="5"/>
      <c r="C31" s="6" t="s">
        <v>25</v>
      </c>
      <c r="D31" s="7" t="s">
        <v>77</v>
      </c>
      <c r="E31" s="7" t="s">
        <v>81</v>
      </c>
      <c r="F31" s="14" t="s">
        <v>82</v>
      </c>
    </row>
    <row r="32" spans="2:6" ht="15.75">
      <c r="B32" s="11" t="s">
        <v>52</v>
      </c>
      <c r="C32" s="9" t="s">
        <v>3</v>
      </c>
      <c r="D32" s="37">
        <f>SUM(D33:D38)</f>
        <v>76902.33</v>
      </c>
      <c r="E32" s="29">
        <f>E33+E34+E35+E36+E37+E38</f>
        <v>85555.56</v>
      </c>
      <c r="F32" s="29">
        <f aca="true" t="shared" si="1" ref="F32:F38">E32/D32*100</f>
        <v>111.25223383998897</v>
      </c>
    </row>
    <row r="33" spans="2:6" ht="18.75" customHeight="1">
      <c r="B33" s="50" t="s">
        <v>55</v>
      </c>
      <c r="C33" s="9" t="s">
        <v>3</v>
      </c>
      <c r="D33" s="31">
        <v>2469.3</v>
      </c>
      <c r="E33" s="31">
        <v>3224.8</v>
      </c>
      <c r="F33" s="29">
        <f>E33/D33*100</f>
        <v>130.5957153849269</v>
      </c>
    </row>
    <row r="34" spans="2:6" ht="18.75" customHeight="1">
      <c r="B34" s="22" t="s">
        <v>58</v>
      </c>
      <c r="C34" s="9" t="s">
        <v>3</v>
      </c>
      <c r="D34" s="31">
        <v>17598.3</v>
      </c>
      <c r="E34" s="31">
        <v>18821.2</v>
      </c>
      <c r="F34" s="29">
        <f>E34/D34*100</f>
        <v>106.94896666155253</v>
      </c>
    </row>
    <row r="35" spans="2:6" ht="18.75" customHeight="1">
      <c r="B35" s="42" t="s">
        <v>54</v>
      </c>
      <c r="C35" s="9" t="s">
        <v>3</v>
      </c>
      <c r="D35" s="31">
        <v>3367.83</v>
      </c>
      <c r="E35" s="31">
        <v>3617.04</v>
      </c>
      <c r="F35" s="29">
        <f t="shared" si="1"/>
        <v>107.39972029467046</v>
      </c>
    </row>
    <row r="36" spans="2:6" ht="18.75" customHeight="1">
      <c r="B36" s="42" t="s">
        <v>79</v>
      </c>
      <c r="C36" s="9" t="s">
        <v>3</v>
      </c>
      <c r="D36" s="31">
        <v>1249.6</v>
      </c>
      <c r="E36" s="31">
        <v>2501.8</v>
      </c>
      <c r="F36" s="29">
        <f t="shared" si="1"/>
        <v>200.20806658130604</v>
      </c>
    </row>
    <row r="37" spans="2:6" ht="31.5" customHeight="1">
      <c r="B37" s="22" t="s">
        <v>62</v>
      </c>
      <c r="C37" s="9" t="s">
        <v>3</v>
      </c>
      <c r="D37" s="31">
        <v>9808</v>
      </c>
      <c r="E37" s="31">
        <v>9589.6</v>
      </c>
      <c r="F37" s="29">
        <f t="shared" si="1"/>
        <v>97.77324632952691</v>
      </c>
    </row>
    <row r="38" spans="2:6" ht="18.75" customHeight="1">
      <c r="B38" s="42" t="s">
        <v>40</v>
      </c>
      <c r="C38" s="9" t="s">
        <v>3</v>
      </c>
      <c r="D38" s="40">
        <v>42409.3</v>
      </c>
      <c r="E38" s="40">
        <v>47801.12</v>
      </c>
      <c r="F38" s="29">
        <f t="shared" si="1"/>
        <v>112.71376797070454</v>
      </c>
    </row>
    <row r="39" spans="2:6" ht="15.75" customHeight="1">
      <c r="B39" s="61" t="s">
        <v>92</v>
      </c>
      <c r="C39" s="61"/>
      <c r="D39" s="61"/>
      <c r="E39" s="61"/>
      <c r="F39" s="61"/>
    </row>
    <row r="40" spans="2:6" ht="14.25" customHeight="1">
      <c r="B40" s="5"/>
      <c r="C40" s="6" t="s">
        <v>25</v>
      </c>
      <c r="D40" s="7" t="s">
        <v>77</v>
      </c>
      <c r="E40" s="7" t="s">
        <v>81</v>
      </c>
      <c r="F40" s="14" t="s">
        <v>82</v>
      </c>
    </row>
    <row r="41" spans="2:6" ht="16.5" customHeight="1">
      <c r="B41" s="11" t="s">
        <v>5</v>
      </c>
      <c r="C41" s="9" t="s">
        <v>3</v>
      </c>
      <c r="D41" s="37">
        <f>SUM(D42:D44)</f>
        <v>833627</v>
      </c>
      <c r="E41" s="37">
        <f>E42+E43+E44</f>
        <v>793263</v>
      </c>
      <c r="F41" s="29">
        <f>E41/D41*100</f>
        <v>95.15802631152782</v>
      </c>
    </row>
    <row r="42" spans="2:6" ht="16.5" customHeight="1">
      <c r="B42" s="22" t="s">
        <v>73</v>
      </c>
      <c r="C42" s="9" t="s">
        <v>3</v>
      </c>
      <c r="D42" s="31">
        <v>260660</v>
      </c>
      <c r="E42" s="31">
        <v>236142</v>
      </c>
      <c r="F42" s="29">
        <f>E42/D42*100</f>
        <v>90.59387708125527</v>
      </c>
    </row>
    <row r="43" spans="2:6" ht="16.5" customHeight="1">
      <c r="B43" s="10" t="s">
        <v>4</v>
      </c>
      <c r="C43" s="9" t="s">
        <v>3</v>
      </c>
      <c r="D43" s="31">
        <v>495382</v>
      </c>
      <c r="E43" s="31">
        <v>488179</v>
      </c>
      <c r="F43" s="29">
        <f>E43/D43*100</f>
        <v>98.54597058431675</v>
      </c>
    </row>
    <row r="44" spans="2:6" ht="16.5" customHeight="1">
      <c r="B44" s="10" t="s">
        <v>40</v>
      </c>
      <c r="C44" s="9" t="s">
        <v>3</v>
      </c>
      <c r="D44" s="31">
        <v>77585</v>
      </c>
      <c r="E44" s="31">
        <v>68942</v>
      </c>
      <c r="F44" s="29">
        <f>E44/D44*100</f>
        <v>88.85996004382291</v>
      </c>
    </row>
    <row r="45" spans="2:6" ht="16.5" customHeight="1">
      <c r="B45" s="61" t="s">
        <v>93</v>
      </c>
      <c r="C45" s="61"/>
      <c r="D45" s="61"/>
      <c r="E45" s="61"/>
      <c r="F45" s="61"/>
    </row>
    <row r="46" spans="2:6" ht="16.5" customHeight="1">
      <c r="B46" s="5"/>
      <c r="C46" s="6" t="s">
        <v>25</v>
      </c>
      <c r="D46" s="7" t="s">
        <v>77</v>
      </c>
      <c r="E46" s="7" t="s">
        <v>81</v>
      </c>
      <c r="F46" s="14" t="s">
        <v>82</v>
      </c>
    </row>
    <row r="47" spans="2:6" ht="15.75">
      <c r="B47" s="11" t="s">
        <v>5</v>
      </c>
      <c r="C47" s="9" t="s">
        <v>3</v>
      </c>
      <c r="D47" s="37">
        <f>SUM(D48:D50)</f>
        <v>83040.4</v>
      </c>
      <c r="E47" s="29">
        <f>E48+E49+E50</f>
        <v>91840</v>
      </c>
      <c r="F47" s="29">
        <f>E47/D47*100</f>
        <v>110.59676976507822</v>
      </c>
    </row>
    <row r="48" spans="2:6" ht="16.5" customHeight="1">
      <c r="B48" s="22" t="s">
        <v>73</v>
      </c>
      <c r="C48" s="9" t="s">
        <v>3</v>
      </c>
      <c r="D48" s="31">
        <v>36315</v>
      </c>
      <c r="E48" s="31">
        <v>40932</v>
      </c>
      <c r="F48" s="29">
        <f>E48/D48*100</f>
        <v>112.71375464684014</v>
      </c>
    </row>
    <row r="49" spans="2:6" ht="18" customHeight="1">
      <c r="B49" s="10" t="s">
        <v>56</v>
      </c>
      <c r="C49" s="9" t="s">
        <v>3</v>
      </c>
      <c r="D49" s="31">
        <v>45874.9</v>
      </c>
      <c r="E49" s="31">
        <v>49979</v>
      </c>
      <c r="F49" s="29">
        <f>E49/D49*100</f>
        <v>108.94628653141478</v>
      </c>
    </row>
    <row r="50" spans="2:6" ht="18" customHeight="1">
      <c r="B50" s="10" t="s">
        <v>40</v>
      </c>
      <c r="C50" s="9" t="s">
        <v>3</v>
      </c>
      <c r="D50" s="53">
        <v>850.5</v>
      </c>
      <c r="E50" s="53">
        <v>929</v>
      </c>
      <c r="F50" s="29">
        <f>E50/D50*100</f>
        <v>109.22986478542033</v>
      </c>
    </row>
    <row r="51" spans="2:6" ht="21.75" customHeight="1">
      <c r="B51" s="61" t="s">
        <v>94</v>
      </c>
      <c r="C51" s="61"/>
      <c r="D51" s="61"/>
      <c r="E51" s="61"/>
      <c r="F51" s="61"/>
    </row>
    <row r="52" spans="2:6" ht="15" customHeight="1">
      <c r="B52" s="5"/>
      <c r="C52" s="6" t="s">
        <v>25</v>
      </c>
      <c r="D52" s="7" t="s">
        <v>77</v>
      </c>
      <c r="E52" s="7" t="s">
        <v>81</v>
      </c>
      <c r="F52" s="14" t="s">
        <v>82</v>
      </c>
    </row>
    <row r="53" spans="2:6" ht="31.5">
      <c r="B53" s="11" t="s">
        <v>17</v>
      </c>
      <c r="C53" s="12" t="s">
        <v>10</v>
      </c>
      <c r="D53" s="29">
        <v>2718.8</v>
      </c>
      <c r="E53" s="29">
        <f>E54+E55+E56</f>
        <v>2608.5</v>
      </c>
      <c r="F53" s="29">
        <f aca="true" t="shared" si="2" ref="F53:F71">E53/D53*100</f>
        <v>95.94306311608062</v>
      </c>
    </row>
    <row r="54" spans="2:6" ht="15.75">
      <c r="B54" s="3" t="s">
        <v>46</v>
      </c>
      <c r="C54" s="31" t="s">
        <v>10</v>
      </c>
      <c r="D54" s="31">
        <v>946.7</v>
      </c>
      <c r="E54" s="31">
        <v>842.7</v>
      </c>
      <c r="F54" s="29">
        <f>E54/D54*100</f>
        <v>89.01447132143234</v>
      </c>
    </row>
    <row r="55" spans="2:6" ht="15.75">
      <c r="B55" s="3" t="s">
        <v>43</v>
      </c>
      <c r="C55" s="12" t="s">
        <v>10</v>
      </c>
      <c r="D55" s="31">
        <v>1707.4</v>
      </c>
      <c r="E55" s="31">
        <v>1671.3</v>
      </c>
      <c r="F55" s="29">
        <f>E55/D55*100</f>
        <v>97.88567412439967</v>
      </c>
    </row>
    <row r="56" spans="2:6" ht="15.75" customHeight="1">
      <c r="B56" s="3" t="s">
        <v>47</v>
      </c>
      <c r="C56" s="12" t="s">
        <v>10</v>
      </c>
      <c r="D56" s="31">
        <v>64.7</v>
      </c>
      <c r="E56" s="31">
        <v>94.5</v>
      </c>
      <c r="F56" s="29">
        <f>E56/D56*100</f>
        <v>146.05873261205565</v>
      </c>
    </row>
    <row r="57" spans="2:6" ht="15.75" customHeight="1">
      <c r="B57" s="11" t="s">
        <v>18</v>
      </c>
      <c r="C57" s="12" t="s">
        <v>10</v>
      </c>
      <c r="D57" s="29">
        <v>31918.1</v>
      </c>
      <c r="E57" s="29">
        <f>E58+E59+E60</f>
        <v>29184.999999999996</v>
      </c>
      <c r="F57" s="29">
        <f t="shared" si="2"/>
        <v>91.43714694796995</v>
      </c>
    </row>
    <row r="58" spans="2:6" ht="16.5" customHeight="1">
      <c r="B58" s="22" t="s">
        <v>46</v>
      </c>
      <c r="C58" s="12" t="s">
        <v>10</v>
      </c>
      <c r="D58" s="31">
        <v>7182.4</v>
      </c>
      <c r="E58" s="31">
        <v>6429.3</v>
      </c>
      <c r="F58" s="29">
        <f>E58/D58*100</f>
        <v>89.51464691468034</v>
      </c>
    </row>
    <row r="59" spans="2:6" ht="16.5" customHeight="1">
      <c r="B59" s="22" t="s">
        <v>43</v>
      </c>
      <c r="C59" s="12" t="s">
        <v>10</v>
      </c>
      <c r="D59" s="31">
        <v>24159.7</v>
      </c>
      <c r="E59" s="31">
        <v>22075.1</v>
      </c>
      <c r="F59" s="29">
        <f>E59/D59*100</f>
        <v>91.37158160076491</v>
      </c>
    </row>
    <row r="60" spans="2:6" ht="16.5" customHeight="1">
      <c r="B60" s="22" t="s">
        <v>47</v>
      </c>
      <c r="C60" s="12" t="s">
        <v>10</v>
      </c>
      <c r="D60" s="31">
        <v>576</v>
      </c>
      <c r="E60" s="31">
        <v>680.6</v>
      </c>
      <c r="F60" s="29">
        <f>E60/D60*100</f>
        <v>118.15972222222221</v>
      </c>
    </row>
    <row r="61" spans="2:6" ht="31.5">
      <c r="B61" s="11" t="s">
        <v>64</v>
      </c>
      <c r="C61" s="12" t="s">
        <v>19</v>
      </c>
      <c r="D61" s="33">
        <v>3938</v>
      </c>
      <c r="E61" s="57">
        <f>E57/E84*1000</f>
        <v>3834.581526737616</v>
      </c>
      <c r="F61" s="29">
        <f t="shared" si="2"/>
        <v>97.37383257332696</v>
      </c>
    </row>
    <row r="62" spans="2:6" ht="31.5" customHeight="1">
      <c r="B62" s="22" t="s">
        <v>61</v>
      </c>
      <c r="C62" s="12" t="s">
        <v>19</v>
      </c>
      <c r="D62" s="34">
        <v>3578</v>
      </c>
      <c r="E62" s="56">
        <v>3349</v>
      </c>
      <c r="F62" s="29">
        <f>E62/D62*100</f>
        <v>93.59977641140303</v>
      </c>
    </row>
    <row r="63" spans="2:6" ht="15.75">
      <c r="B63" s="11" t="s">
        <v>34</v>
      </c>
      <c r="C63" s="25" t="s">
        <v>20</v>
      </c>
      <c r="D63" s="28">
        <v>100517.8</v>
      </c>
      <c r="E63" s="28">
        <f>E64+E65+E66</f>
        <v>101509.40000000001</v>
      </c>
      <c r="F63" s="29">
        <f t="shared" si="2"/>
        <v>100.9864919447103</v>
      </c>
    </row>
    <row r="64" spans="2:6" ht="16.5" customHeight="1">
      <c r="B64" s="22" t="s">
        <v>46</v>
      </c>
      <c r="C64" s="12" t="s">
        <v>20</v>
      </c>
      <c r="D64" s="31">
        <v>93041</v>
      </c>
      <c r="E64" s="31">
        <v>94444.3</v>
      </c>
      <c r="F64" s="29">
        <f t="shared" si="2"/>
        <v>101.50825979944327</v>
      </c>
    </row>
    <row r="65" spans="2:6" ht="16.5" customHeight="1">
      <c r="B65" s="22" t="s">
        <v>43</v>
      </c>
      <c r="C65" s="12" t="s">
        <v>20</v>
      </c>
      <c r="D65" s="31">
        <v>7440.5</v>
      </c>
      <c r="E65" s="31">
        <v>7054.5</v>
      </c>
      <c r="F65" s="29">
        <f t="shared" si="2"/>
        <v>94.81217660103488</v>
      </c>
    </row>
    <row r="66" spans="2:6" ht="16.5" customHeight="1">
      <c r="B66" s="22" t="s">
        <v>47</v>
      </c>
      <c r="C66" s="12" t="s">
        <v>20</v>
      </c>
      <c r="D66" s="31">
        <v>36.3</v>
      </c>
      <c r="E66" s="31">
        <v>10.6</v>
      </c>
      <c r="F66" s="29">
        <f>E66/D66*100</f>
        <v>29.201101928374655</v>
      </c>
    </row>
    <row r="67" spans="2:6" ht="15" customHeight="1">
      <c r="B67" s="73" t="s">
        <v>22</v>
      </c>
      <c r="C67" s="21" t="s">
        <v>24</v>
      </c>
      <c r="D67" s="28">
        <v>607</v>
      </c>
      <c r="E67" s="58">
        <v>605</v>
      </c>
      <c r="F67" s="29">
        <f t="shared" si="2"/>
        <v>99.67051070840198</v>
      </c>
    </row>
    <row r="68" spans="2:6" ht="16.5" customHeight="1">
      <c r="B68" s="73" t="s">
        <v>23</v>
      </c>
      <c r="C68" s="21" t="s">
        <v>24</v>
      </c>
      <c r="D68" s="28">
        <v>495</v>
      </c>
      <c r="E68" s="58">
        <v>462</v>
      </c>
      <c r="F68" s="29">
        <f t="shared" si="2"/>
        <v>93.33333333333333</v>
      </c>
    </row>
    <row r="69" spans="2:6" ht="15.75">
      <c r="B69" s="73" t="s">
        <v>6</v>
      </c>
      <c r="C69" s="21" t="s">
        <v>9</v>
      </c>
      <c r="D69" s="33">
        <v>1652</v>
      </c>
      <c r="E69" s="57">
        <v>1439</v>
      </c>
      <c r="F69" s="29">
        <f>E69/D69*100</f>
        <v>87.10653753026635</v>
      </c>
    </row>
    <row r="70" spans="2:6" ht="18.75" customHeight="1">
      <c r="B70" s="73" t="s">
        <v>7</v>
      </c>
      <c r="C70" s="21" t="s">
        <v>9</v>
      </c>
      <c r="D70" s="33">
        <v>2951</v>
      </c>
      <c r="E70" s="57">
        <v>3299</v>
      </c>
      <c r="F70" s="29">
        <f>E70/D70*100</f>
        <v>111.79261267366994</v>
      </c>
    </row>
    <row r="71" spans="2:6" ht="18.75" customHeight="1">
      <c r="B71" s="73" t="s">
        <v>44</v>
      </c>
      <c r="C71" s="21" t="s">
        <v>21</v>
      </c>
      <c r="D71" s="33">
        <v>241.7</v>
      </c>
      <c r="E71" s="57">
        <v>245</v>
      </c>
      <c r="F71" s="29">
        <f t="shared" si="2"/>
        <v>101.36532892014895</v>
      </c>
    </row>
    <row r="72" spans="2:6" ht="15.75">
      <c r="B72" s="61" t="s">
        <v>95</v>
      </c>
      <c r="C72" s="61"/>
      <c r="D72" s="61"/>
      <c r="E72" s="61"/>
      <c r="F72" s="61"/>
    </row>
    <row r="73" spans="2:6" ht="18" customHeight="1">
      <c r="B73" s="5"/>
      <c r="C73" s="6" t="s">
        <v>25</v>
      </c>
      <c r="D73" s="7" t="s">
        <v>77</v>
      </c>
      <c r="E73" s="7" t="s">
        <v>81</v>
      </c>
      <c r="F73" s="14" t="s">
        <v>82</v>
      </c>
    </row>
    <row r="74" spans="2:6" ht="15.75">
      <c r="B74" s="22" t="s">
        <v>36</v>
      </c>
      <c r="C74" s="12" t="s">
        <v>8</v>
      </c>
      <c r="D74" s="28">
        <f>D53/63000*1000</f>
        <v>43.15555555555556</v>
      </c>
      <c r="E74" s="58">
        <f>E53/63000*1000</f>
        <v>41.404761904761905</v>
      </c>
      <c r="F74" s="29">
        <f>E74/D74*100</f>
        <v>95.94306311608062</v>
      </c>
    </row>
    <row r="75" spans="2:6" ht="21.75" customHeight="1">
      <c r="B75" s="22" t="s">
        <v>38</v>
      </c>
      <c r="C75" s="12" t="s">
        <v>8</v>
      </c>
      <c r="D75" s="35">
        <v>45.4</v>
      </c>
      <c r="E75" s="59">
        <v>40.7</v>
      </c>
      <c r="F75" s="29">
        <f>E75/D75*100</f>
        <v>89.64757709251103</v>
      </c>
    </row>
    <row r="76" spans="2:6" ht="21.75" customHeight="1">
      <c r="B76" s="22" t="s">
        <v>37</v>
      </c>
      <c r="C76" s="12" t="s">
        <v>8</v>
      </c>
      <c r="D76" s="28">
        <f>D57/63000*1000</f>
        <v>506.63650793650794</v>
      </c>
      <c r="E76" s="58">
        <f>E57/63000*1000</f>
        <v>463.2539682539682</v>
      </c>
      <c r="F76" s="29">
        <f>E76/D76*100</f>
        <v>91.43714694796995</v>
      </c>
    </row>
    <row r="77" spans="2:6" ht="17.25" customHeight="1">
      <c r="B77" s="22" t="s">
        <v>39</v>
      </c>
      <c r="C77" s="12" t="s">
        <v>8</v>
      </c>
      <c r="D77" s="36">
        <v>344.1</v>
      </c>
      <c r="E77" s="60">
        <v>310.4</v>
      </c>
      <c r="F77" s="29">
        <f>E77/D77*100</f>
        <v>90.20633536762568</v>
      </c>
    </row>
    <row r="78" spans="2:6" ht="17.25" customHeight="1">
      <c r="B78" s="61" t="s">
        <v>96</v>
      </c>
      <c r="C78" s="61"/>
      <c r="D78" s="61"/>
      <c r="E78" s="61"/>
      <c r="F78" s="61"/>
    </row>
    <row r="79" spans="2:6" ht="16.5" customHeight="1">
      <c r="B79" s="5"/>
      <c r="C79" s="6" t="s">
        <v>25</v>
      </c>
      <c r="D79" s="7" t="s">
        <v>77</v>
      </c>
      <c r="E79" s="7" t="s">
        <v>81</v>
      </c>
      <c r="F79" s="14" t="s">
        <v>82</v>
      </c>
    </row>
    <row r="80" spans="2:6" ht="15" customHeight="1">
      <c r="B80" s="11" t="s">
        <v>14</v>
      </c>
      <c r="C80" s="21" t="s">
        <v>9</v>
      </c>
      <c r="D80" s="21">
        <v>14837</v>
      </c>
      <c r="E80" s="37">
        <f>E81+E82+E83</f>
        <v>15262</v>
      </c>
      <c r="F80" s="29">
        <f aca="true" t="shared" si="3" ref="F80:F103">E80/D80*100</f>
        <v>102.86446047044551</v>
      </c>
    </row>
    <row r="81" spans="2:6" ht="16.5" customHeight="1">
      <c r="B81" s="22" t="s">
        <v>46</v>
      </c>
      <c r="C81" s="12" t="s">
        <v>9</v>
      </c>
      <c r="D81" s="52">
        <v>4806</v>
      </c>
      <c r="E81" s="52">
        <v>4574</v>
      </c>
      <c r="F81" s="29">
        <f t="shared" si="3"/>
        <v>95.17270079067832</v>
      </c>
    </row>
    <row r="82" spans="2:6" ht="17.25" customHeight="1">
      <c r="B82" s="22" t="s">
        <v>43</v>
      </c>
      <c r="C82" s="12" t="s">
        <v>9</v>
      </c>
      <c r="D82" s="52">
        <v>9627</v>
      </c>
      <c r="E82" s="52">
        <v>10262</v>
      </c>
      <c r="F82" s="29">
        <f t="shared" si="3"/>
        <v>106.59603199335204</v>
      </c>
    </row>
    <row r="83" spans="2:6" ht="15" customHeight="1">
      <c r="B83" s="22" t="s">
        <v>47</v>
      </c>
      <c r="C83" s="12" t="s">
        <v>9</v>
      </c>
      <c r="D83" s="52">
        <v>404</v>
      </c>
      <c r="E83" s="52">
        <v>426</v>
      </c>
      <c r="F83" s="29">
        <f t="shared" si="3"/>
        <v>105.44554455445545</v>
      </c>
    </row>
    <row r="84" spans="2:6" ht="17.25" customHeight="1">
      <c r="B84" s="11" t="s">
        <v>80</v>
      </c>
      <c r="C84" s="21" t="s">
        <v>9</v>
      </c>
      <c r="D84" s="21">
        <v>8106</v>
      </c>
      <c r="E84" s="21">
        <f>E85+E86+E87</f>
        <v>7611</v>
      </c>
      <c r="F84" s="29">
        <f t="shared" si="3"/>
        <v>93.89341228719466</v>
      </c>
    </row>
    <row r="85" spans="2:9" ht="15.75" customHeight="1">
      <c r="B85" s="22" t="s">
        <v>46</v>
      </c>
      <c r="C85" s="12" t="s">
        <v>9</v>
      </c>
      <c r="D85" s="52">
        <v>2149</v>
      </c>
      <c r="E85" s="52">
        <v>2048</v>
      </c>
      <c r="F85" s="29">
        <f t="shared" si="3"/>
        <v>95.30013959981387</v>
      </c>
      <c r="I85" s="19"/>
    </row>
    <row r="86" spans="2:9" ht="15.75" customHeight="1">
      <c r="B86" s="22" t="s">
        <v>43</v>
      </c>
      <c r="C86" s="12" t="s">
        <v>9</v>
      </c>
      <c r="D86" s="52">
        <v>5789</v>
      </c>
      <c r="E86" s="52">
        <v>5380</v>
      </c>
      <c r="F86" s="29">
        <f t="shared" si="3"/>
        <v>92.93487648989462</v>
      </c>
      <c r="I86" s="19"/>
    </row>
    <row r="87" spans="2:9" ht="15.75" customHeight="1">
      <c r="B87" s="22" t="s">
        <v>47</v>
      </c>
      <c r="C87" s="12" t="s">
        <v>9</v>
      </c>
      <c r="D87" s="52">
        <v>168</v>
      </c>
      <c r="E87" s="52">
        <v>183</v>
      </c>
      <c r="F87" s="29">
        <f t="shared" si="3"/>
        <v>108.92857142857142</v>
      </c>
      <c r="I87" s="19"/>
    </row>
    <row r="88" spans="2:9" ht="15.75" customHeight="1">
      <c r="B88" s="11" t="s">
        <v>15</v>
      </c>
      <c r="C88" s="21" t="s">
        <v>9</v>
      </c>
      <c r="D88" s="21">
        <v>3718</v>
      </c>
      <c r="E88" s="21">
        <f>E89+E90+E91</f>
        <v>4420</v>
      </c>
      <c r="F88" s="29">
        <f t="shared" si="3"/>
        <v>118.88111888111888</v>
      </c>
      <c r="I88" s="19"/>
    </row>
    <row r="89" spans="2:6" ht="15" customHeight="1">
      <c r="B89" s="22" t="s">
        <v>46</v>
      </c>
      <c r="C89" s="12" t="s">
        <v>9</v>
      </c>
      <c r="D89" s="49">
        <v>2072</v>
      </c>
      <c r="E89" s="49">
        <v>2674</v>
      </c>
      <c r="F89" s="29">
        <f t="shared" si="3"/>
        <v>129.05405405405406</v>
      </c>
    </row>
    <row r="90" spans="2:6" ht="15" customHeight="1">
      <c r="B90" s="22" t="s">
        <v>43</v>
      </c>
      <c r="C90" s="12" t="s">
        <v>9</v>
      </c>
      <c r="D90" s="49">
        <v>1139</v>
      </c>
      <c r="E90" s="49">
        <v>1063</v>
      </c>
      <c r="F90" s="29">
        <f t="shared" si="3"/>
        <v>93.32748024582968</v>
      </c>
    </row>
    <row r="91" spans="2:6" ht="15" customHeight="1">
      <c r="B91" s="22" t="s">
        <v>47</v>
      </c>
      <c r="C91" s="12" t="s">
        <v>9</v>
      </c>
      <c r="D91" s="49">
        <v>507</v>
      </c>
      <c r="E91" s="49">
        <v>683</v>
      </c>
      <c r="F91" s="29">
        <f t="shared" si="3"/>
        <v>134.71400394477317</v>
      </c>
    </row>
    <row r="92" spans="2:6" ht="15" customHeight="1">
      <c r="B92" s="11" t="s">
        <v>35</v>
      </c>
      <c r="C92" s="21" t="s">
        <v>66</v>
      </c>
      <c r="D92" s="37">
        <v>594.3</v>
      </c>
      <c r="E92" s="37">
        <f>E93+E94+E95</f>
        <v>606.5999999999999</v>
      </c>
      <c r="F92" s="29">
        <f t="shared" si="3"/>
        <v>102.06966178697627</v>
      </c>
    </row>
    <row r="93" spans="2:6" ht="15.75">
      <c r="B93" s="22" t="s">
        <v>46</v>
      </c>
      <c r="C93" s="12" t="s">
        <v>66</v>
      </c>
      <c r="D93" s="31">
        <v>532.1</v>
      </c>
      <c r="E93" s="31">
        <v>546.3</v>
      </c>
      <c r="F93" s="29">
        <f t="shared" si="3"/>
        <v>102.66867130238676</v>
      </c>
    </row>
    <row r="94" spans="2:6" ht="15.75">
      <c r="B94" s="22" t="s">
        <v>43</v>
      </c>
      <c r="C94" s="12" t="s">
        <v>66</v>
      </c>
      <c r="D94" s="31">
        <v>61.3</v>
      </c>
      <c r="E94" s="31">
        <v>59.9</v>
      </c>
      <c r="F94" s="29">
        <f t="shared" si="3"/>
        <v>97.71615008156607</v>
      </c>
    </row>
    <row r="95" spans="2:6" ht="15.75">
      <c r="B95" s="22" t="s">
        <v>47</v>
      </c>
      <c r="C95" s="12" t="s">
        <v>66</v>
      </c>
      <c r="D95" s="31">
        <v>0.9</v>
      </c>
      <c r="E95" s="31">
        <v>0.4</v>
      </c>
      <c r="F95" s="29">
        <f t="shared" si="3"/>
        <v>44.44444444444445</v>
      </c>
    </row>
    <row r="96" spans="2:6" ht="15.75">
      <c r="B96" s="11" t="s">
        <v>16</v>
      </c>
      <c r="C96" s="21" t="s">
        <v>70</v>
      </c>
      <c r="D96" s="37">
        <v>32</v>
      </c>
      <c r="E96" s="37">
        <f>E97+E98+E99</f>
        <v>32</v>
      </c>
      <c r="F96" s="29">
        <f t="shared" si="3"/>
        <v>100</v>
      </c>
    </row>
    <row r="97" spans="2:6" ht="15.75">
      <c r="B97" s="22" t="s">
        <v>46</v>
      </c>
      <c r="C97" s="12" t="s">
        <v>9</v>
      </c>
      <c r="D97" s="49">
        <v>20</v>
      </c>
      <c r="E97" s="49">
        <v>16</v>
      </c>
      <c r="F97" s="29">
        <f t="shared" si="3"/>
        <v>80</v>
      </c>
    </row>
    <row r="98" spans="2:6" ht="15.75">
      <c r="B98" s="22" t="s">
        <v>43</v>
      </c>
      <c r="C98" s="12" t="s">
        <v>9</v>
      </c>
      <c r="D98" s="49">
        <v>12</v>
      </c>
      <c r="E98" s="49">
        <v>9</v>
      </c>
      <c r="F98" s="29">
        <f t="shared" si="3"/>
        <v>75</v>
      </c>
    </row>
    <row r="99" spans="2:6" ht="15.75">
      <c r="B99" s="22" t="s">
        <v>47</v>
      </c>
      <c r="C99" s="12" t="s">
        <v>9</v>
      </c>
      <c r="D99" s="49">
        <v>0</v>
      </c>
      <c r="E99" s="49">
        <v>7</v>
      </c>
      <c r="F99" s="29">
        <v>100</v>
      </c>
    </row>
    <row r="100" spans="2:6" ht="15.75">
      <c r="B100" s="11" t="s">
        <v>63</v>
      </c>
      <c r="C100" s="21" t="s">
        <v>9</v>
      </c>
      <c r="D100" s="37">
        <v>12361</v>
      </c>
      <c r="E100" s="37">
        <f>E101+E102+E103</f>
        <v>13064</v>
      </c>
      <c r="F100" s="29">
        <f t="shared" si="3"/>
        <v>105.68724213251355</v>
      </c>
    </row>
    <row r="101" spans="2:6" ht="16.5" customHeight="1">
      <c r="B101" s="22" t="s">
        <v>46</v>
      </c>
      <c r="C101" s="12" t="s">
        <v>9</v>
      </c>
      <c r="D101" s="52">
        <v>130</v>
      </c>
      <c r="E101" s="52">
        <v>198</v>
      </c>
      <c r="F101" s="29">
        <f>E101/D101*100</f>
        <v>152.3076923076923</v>
      </c>
    </row>
    <row r="102" spans="2:6" ht="18" customHeight="1">
      <c r="B102" s="22" t="s">
        <v>43</v>
      </c>
      <c r="C102" s="12" t="s">
        <v>9</v>
      </c>
      <c r="D102" s="52">
        <v>11792</v>
      </c>
      <c r="E102" s="52">
        <v>12305</v>
      </c>
      <c r="F102" s="29">
        <f t="shared" si="3"/>
        <v>104.35040705563094</v>
      </c>
    </row>
    <row r="103" spans="2:6" ht="18" customHeight="1">
      <c r="B103" s="22" t="s">
        <v>47</v>
      </c>
      <c r="C103" s="12" t="s">
        <v>9</v>
      </c>
      <c r="D103" s="52">
        <v>439</v>
      </c>
      <c r="E103" s="52">
        <v>561</v>
      </c>
      <c r="F103" s="29">
        <f t="shared" si="3"/>
        <v>127.79043280182232</v>
      </c>
    </row>
    <row r="104" spans="2:6" ht="18" customHeight="1">
      <c r="B104" s="70" t="s">
        <v>97</v>
      </c>
      <c r="C104" s="71"/>
      <c r="D104" s="71"/>
      <c r="E104" s="71"/>
      <c r="F104" s="72"/>
    </row>
    <row r="105" spans="3:6" ht="18" customHeight="1">
      <c r="C105" s="6" t="s">
        <v>25</v>
      </c>
      <c r="D105" s="7" t="s">
        <v>77</v>
      </c>
      <c r="E105" s="7" t="s">
        <v>81</v>
      </c>
      <c r="F105" s="14" t="s">
        <v>82</v>
      </c>
    </row>
    <row r="106" spans="2:6" ht="30.75" customHeight="1">
      <c r="B106" s="11" t="s">
        <v>59</v>
      </c>
      <c r="C106" s="12" t="s">
        <v>49</v>
      </c>
      <c r="D106" s="47">
        <v>13304.4</v>
      </c>
      <c r="E106" s="47">
        <f>E108+E109+E110+E111+E112</f>
        <v>7114.259999999999</v>
      </c>
      <c r="F106" s="54">
        <f>E106/D106*100</f>
        <v>53.47298638044556</v>
      </c>
    </row>
    <row r="107" spans="2:6" ht="18" customHeight="1">
      <c r="B107" s="43" t="s">
        <v>33</v>
      </c>
      <c r="C107" s="3"/>
      <c r="D107" s="48"/>
      <c r="E107" s="48"/>
      <c r="F107" s="54"/>
    </row>
    <row r="108" spans="2:6" ht="15.75">
      <c r="B108" s="3" t="s">
        <v>68</v>
      </c>
      <c r="C108" s="12" t="s">
        <v>49</v>
      </c>
      <c r="D108" s="31">
        <v>0</v>
      </c>
      <c r="E108" s="53">
        <v>420.9</v>
      </c>
      <c r="F108" s="54">
        <v>100</v>
      </c>
    </row>
    <row r="109" spans="2:6" ht="18.75" customHeight="1">
      <c r="B109" s="3" t="s">
        <v>60</v>
      </c>
      <c r="C109" s="12" t="s">
        <v>49</v>
      </c>
      <c r="D109" s="31">
        <v>6020.3</v>
      </c>
      <c r="E109" s="31">
        <v>6162.1</v>
      </c>
      <c r="F109" s="55">
        <f>E109/D109*100</f>
        <v>102.35536435061377</v>
      </c>
    </row>
    <row r="110" spans="2:6" ht="17.25" customHeight="1">
      <c r="B110" s="3" t="s">
        <v>67</v>
      </c>
      <c r="C110" s="12" t="s">
        <v>49</v>
      </c>
      <c r="D110" s="49">
        <v>7085.8</v>
      </c>
      <c r="E110" s="49">
        <v>0</v>
      </c>
      <c r="F110" s="55">
        <f>E110/D110*100</f>
        <v>0</v>
      </c>
    </row>
    <row r="111" spans="2:6" ht="17.25" customHeight="1">
      <c r="B111" s="3" t="s">
        <v>76</v>
      </c>
      <c r="C111" s="12" t="s">
        <v>49</v>
      </c>
      <c r="D111" s="31">
        <v>0</v>
      </c>
      <c r="E111" s="31">
        <v>477.86</v>
      </c>
      <c r="F111" s="55">
        <v>100</v>
      </c>
    </row>
    <row r="112" spans="2:6" ht="30.75" customHeight="1">
      <c r="B112" s="3" t="s">
        <v>69</v>
      </c>
      <c r="C112" s="12" t="s">
        <v>49</v>
      </c>
      <c r="D112" s="49">
        <v>198</v>
      </c>
      <c r="E112" s="49">
        <v>53.4</v>
      </c>
      <c r="F112" s="55">
        <f>E112/D112*100</f>
        <v>26.969696969696972</v>
      </c>
    </row>
    <row r="113" spans="2:6" ht="15.75">
      <c r="B113" s="3" t="s">
        <v>72</v>
      </c>
      <c r="C113" s="12" t="s">
        <v>49</v>
      </c>
      <c r="D113" s="49">
        <v>0</v>
      </c>
      <c r="E113" s="49">
        <v>0</v>
      </c>
      <c r="F113" s="55">
        <v>0</v>
      </c>
    </row>
    <row r="114" spans="2:6" ht="18" customHeight="1">
      <c r="B114" s="11" t="s">
        <v>50</v>
      </c>
      <c r="C114" s="12" t="s">
        <v>51</v>
      </c>
      <c r="D114" s="49">
        <v>5722</v>
      </c>
      <c r="E114" s="49">
        <v>1536</v>
      </c>
      <c r="F114" s="55">
        <f>E114/D114*100</f>
        <v>26.843760922754285</v>
      </c>
    </row>
    <row r="115" spans="2:6" ht="31.5" customHeight="1">
      <c r="B115" s="3" t="s">
        <v>71</v>
      </c>
      <c r="C115" s="12" t="s">
        <v>51</v>
      </c>
      <c r="D115" s="49">
        <v>5722</v>
      </c>
      <c r="E115" s="49">
        <v>1535.5</v>
      </c>
      <c r="F115" s="55">
        <f>E115/D115*100</f>
        <v>26.835022719328904</v>
      </c>
    </row>
    <row r="116" spans="2:6" ht="17.25" customHeight="1">
      <c r="B116" s="62" t="s">
        <v>98</v>
      </c>
      <c r="C116" s="61"/>
      <c r="D116" s="61"/>
      <c r="E116" s="61"/>
      <c r="F116" s="63"/>
    </row>
    <row r="117" spans="2:6" ht="16.5" customHeight="1">
      <c r="B117" s="5"/>
      <c r="C117" s="13" t="s">
        <v>25</v>
      </c>
      <c r="D117" s="7" t="s">
        <v>77</v>
      </c>
      <c r="E117" s="7" t="s">
        <v>81</v>
      </c>
      <c r="F117" s="14" t="s">
        <v>28</v>
      </c>
    </row>
    <row r="118" spans="2:6" ht="20.25" customHeight="1">
      <c r="B118" s="3" t="s">
        <v>11</v>
      </c>
      <c r="C118" s="4" t="s">
        <v>2</v>
      </c>
      <c r="D118" s="12">
        <v>56</v>
      </c>
      <c r="E118" s="12">
        <v>44</v>
      </c>
      <c r="F118" s="38">
        <f>E118-D118</f>
        <v>-12</v>
      </c>
    </row>
    <row r="119" spans="2:6" ht="17.25" customHeight="1">
      <c r="B119" s="3" t="s">
        <v>12</v>
      </c>
      <c r="C119" s="4" t="s">
        <v>13</v>
      </c>
      <c r="D119" s="12">
        <v>0.3</v>
      </c>
      <c r="E119" s="12">
        <v>0.24</v>
      </c>
      <c r="F119" s="39">
        <f>E119-D119</f>
        <v>-0.06</v>
      </c>
    </row>
    <row r="120" spans="2:6" ht="20.25" customHeight="1">
      <c r="B120" s="15"/>
      <c r="C120" s="16"/>
      <c r="D120" s="17"/>
      <c r="E120" s="17"/>
      <c r="F120" s="18"/>
    </row>
    <row r="121" spans="2:6" ht="15.75">
      <c r="B121" s="15"/>
      <c r="C121" s="16"/>
      <c r="D121" s="17"/>
      <c r="E121" s="17"/>
      <c r="F121" s="18"/>
    </row>
    <row r="122" spans="2:6" ht="21" customHeight="1">
      <c r="B122" s="69" t="s">
        <v>74</v>
      </c>
      <c r="C122" s="69"/>
      <c r="D122" s="45"/>
      <c r="E122" s="16" t="s">
        <v>75</v>
      </c>
      <c r="F122" s="46"/>
    </row>
  </sheetData>
  <sheetProtection/>
  <mergeCells count="17">
    <mergeCell ref="B122:C122"/>
    <mergeCell ref="B116:F116"/>
    <mergeCell ref="B39:F39"/>
    <mergeCell ref="B45:F45"/>
    <mergeCell ref="B51:F51"/>
    <mergeCell ref="B72:F72"/>
    <mergeCell ref="B78:F78"/>
    <mergeCell ref="B104:F104"/>
    <mergeCell ref="B26:F26"/>
    <mergeCell ref="B30:F30"/>
    <mergeCell ref="B2:F2"/>
    <mergeCell ref="B7:F7"/>
    <mergeCell ref="B11:F11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2018-10-10T12:51:17Z</cp:lastPrinted>
  <dcterms:created xsi:type="dcterms:W3CDTF">2004-07-02T05:58:09Z</dcterms:created>
  <dcterms:modified xsi:type="dcterms:W3CDTF">2018-10-11T10:31:57Z</dcterms:modified>
  <cp:category/>
  <cp:version/>
  <cp:contentType/>
  <cp:contentStatus/>
</cp:coreProperties>
</file>