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<sst xmlns="http://schemas.openxmlformats.org/spreadsheetml/2006/main" count="243" uniqueCount="99">
  <si>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</si>
  <si>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</si>
  <si>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</si>
  <si>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</si>
  <si>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</si>
  <si>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</si>
  <si>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</si>
  <si>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</si>
  <si>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</si>
  <si>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</si>
  <si>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</si>
  <si>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</si>
  <si>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</si>
  <si>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</si>
  <si>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</si>
  <si>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</si>
  <si>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</si>
  <si>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</si>
  <si>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</si>
  <si>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</si>
  <si>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</si>
  <si>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</si>
  <si>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</si>
  <si>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</si>
  <si>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</si>
  <si>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</si>
  <si>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</si>
  <si>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</si>
  <si>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</si>
  <si>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</si>
  <si>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</si>
  <si>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</si>
  <si>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</si>
  <si>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</si>
  <si>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</si>
  <si>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</si>
  <si>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>Мяса, во всех категориях хозяйств</t>
  </si>
  <si>
    <t>Молока, во всех категориях хозяйств</t>
  </si>
  <si>
    <t>Мяса, в сельскохозяйственных предприятиях</t>
  </si>
  <si>
    <t>Молока, в сельскохозяйственных предприятиях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</si>
  <si>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</si>
  <si>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</si>
  <si>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</si>
  <si>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</si>
  <si>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</si>
  <si>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</si>
  <si>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</si>
  <si>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</si>
  <si>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</si>
  <si>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</si>
  <si>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</si>
  <si>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</si>
  <si>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</si>
  <si>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</si>
  <si>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</si>
  <si>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</si>
  <si>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</si>
  <si>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</si>
  <si>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</si>
  <si>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</si>
  <si>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</si>
  <si>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</si>
  <si>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</si>
  <si>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</si>
  <si>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</si>
  <si>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</si>
  <si>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</si>
  <si>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</si>
  <si>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</si>
  <si>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</si>
  <si>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</si>
  <si>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</si>
  <si>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комплексная компактная застройка</t>
  </si>
  <si>
    <t>Б.- Сундырское райпо</t>
  </si>
  <si>
    <t>Начальник отдела экономики и развития АПК</t>
  </si>
  <si>
    <t>О.В.Тимофеева</t>
  </si>
  <si>
    <t>развитие культуры и туризма</t>
  </si>
  <si>
    <t>2017 г.</t>
  </si>
  <si>
    <t>ИП Вязов А.Н.</t>
  </si>
  <si>
    <t>ООО БТИ</t>
  </si>
  <si>
    <t xml:space="preserve">в т.ч. коров                               </t>
  </si>
  <si>
    <t>2018 г.</t>
  </si>
  <si>
    <t>2018 к 2017 в%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</si>
  <si>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действует 18 сельскохозяйственных, 9 промышленных и обслуживающих предприятий, 2 районных  потребительских  общества, 89 крестьянских (фермерских) хозяйств, имеется районный узел связи и 17 отделений связи, 24  АТС.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2018 года - 8915</t>
    </r>
    <r>
      <rPr>
        <sz val="11"/>
        <color indexed="8"/>
        <rFont val="Mongolian Baiti"/>
        <family val="4"/>
      </rPr>
      <t xml:space="preserve"> единиц, в  том числе 7202 единиц легковых автомобилей, 1189 грузовых автомобилей, 181 автобуса,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615 тракторов, 15 зерноуборочных комбайнов, 1 кормоуборочных комбайна,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</si>
  <si>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 xml:space="preserve">     Имеются: 22 дневных общеобразовательных школ, из которых 13 средних, 9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1 участковая больница, 10 отделений общей врачебной практики, 38  фельдшерско - акушерских пунктов, 26 спортивных залов. </t>
  </si>
  <si>
    <t xml:space="preserve">     На 1 января 2018 г в районе числится 13774 постоянных хозяйств, численность населения  составляет 32685 человек.</t>
  </si>
  <si>
    <t xml:space="preserve">    Всего трудоспособных – 18502 человек. Количество детей в садиках - 1694,  учащихся в школах - 3306,  пенсионеров - 10177 человек, в т.ч. работающих - 1643 человека.</t>
  </si>
  <si>
    <t>Итоги социально-экономического развития 
Моргаушского района за январь - ноябрь 2018 год.</t>
  </si>
  <si>
    <t>Демографическая обстановка за  январь-ноябрь 2018 год.</t>
  </si>
  <si>
    <t>Рынок труда за январь-ноябрь 2018 год.</t>
  </si>
  <si>
    <t>Инвестиции за январь-ноябрь 2018 год.</t>
  </si>
  <si>
    <t>Поголовье скота на 1 декабря 2018 года.</t>
  </si>
  <si>
    <t>Производство продукции животноводства на 100 га с/х угодий за январь-ноябрь 2018 год.</t>
  </si>
  <si>
    <t>Животноводство за январь-ноябрь 2018 год.</t>
  </si>
  <si>
    <t>Общественное питание за январь-ноябрь 2018 год.</t>
  </si>
  <si>
    <t>Розничный товарооборот за  январь-ноябрь 2018 год.</t>
  </si>
  <si>
    <t>Платные услуги населению за январь-ноябрь 2018 год.</t>
  </si>
  <si>
    <t>Собственные доходы консолидированного бюджета за январь-ноябрь 2018 год.</t>
  </si>
  <si>
    <t>Отгружено товаров собственного производства, 
выполнено работ и услуг собственными силами за  январь-ноябрь 2018 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</si>
</sst>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11" xfId="0" applyFont="1" applyBorder="1" applyAlignment="1">
      <alignment horizontal="center" vertical="top" wrapText="1"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175" fontId="5" fillId="34" borderId="11" xfId="0" applyNumberFormat="1" applyFont="1" applyFill="1" applyBorder="1" applyAlignment="1">
      <alignment horizontal="center"/>
    </xf>
    <xf numFmtId="175" fontId="5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2"/>
  <sheetViews>
    <sheetView tabSelected="1" view="pageBreakPreview" zoomScaleNormal="90" zoomScaleSheetLayoutView="100" zoomScalePageLayoutView="0" workbookViewId="0" topLeftCell="B1">
      <selection activeCell="E9" sqref="E9"/>
    </sheetView>
  </sheetViews>
  <sheetFormatPr defaultColWidth="9.00390625" defaultRowHeight="12.75"/>
  <cols>
    <col min="1" max="1" width="4.625" style="26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1" t="s">
        <v>87</v>
      </c>
      <c r="C2" s="71"/>
      <c r="D2" s="71"/>
      <c r="E2" s="71"/>
      <c r="F2" s="71"/>
    </row>
    <row r="3" spans="2:6" ht="144" customHeight="1">
      <c r="B3" s="73" t="s">
        <v>83</v>
      </c>
      <c r="C3" s="73"/>
      <c r="D3" s="73"/>
      <c r="E3" s="73"/>
      <c r="F3" s="73"/>
    </row>
    <row r="4" spans="2:6" ht="99" customHeight="1">
      <c r="B4" s="74" t="s">
        <v>84</v>
      </c>
      <c r="C4" s="74"/>
      <c r="D4" s="74"/>
      <c r="E4" s="74"/>
      <c r="F4" s="74"/>
    </row>
    <row r="5" spans="2:6" ht="22.5" customHeight="1">
      <c r="B5" s="74" t="s">
        <v>85</v>
      </c>
      <c r="C5" s="74"/>
      <c r="D5" s="74"/>
      <c r="E5" s="74"/>
      <c r="F5" s="74"/>
    </row>
    <row r="6" spans="2:6" ht="30" customHeight="1">
      <c r="B6" s="75" t="s">
        <v>86</v>
      </c>
      <c r="C6" s="75"/>
      <c r="D6" s="75"/>
      <c r="E6" s="75"/>
      <c r="F6" s="75"/>
    </row>
    <row r="7" spans="2:6" ht="21" customHeight="1">
      <c r="B7" s="65" t="s">
        <v>88</v>
      </c>
      <c r="C7" s="66"/>
      <c r="D7" s="66"/>
      <c r="E7" s="66"/>
      <c r="F7" s="67"/>
    </row>
    <row r="8" spans="2:6" ht="27.75" customHeight="1">
      <c r="B8" s="1"/>
      <c r="C8" s="2" t="s">
        <v>25</v>
      </c>
      <c r="D8" s="7" t="s">
        <v>77</v>
      </c>
      <c r="E8" s="7" t="s">
        <v>81</v>
      </c>
      <c r="F8" s="2" t="s">
        <v>27</v>
      </c>
    </row>
    <row r="9" spans="2:6" ht="15.75" customHeight="1">
      <c r="B9" s="22" t="s">
        <v>0</v>
      </c>
      <c r="C9" s="4" t="s">
        <v>2</v>
      </c>
      <c r="D9" s="4">
        <v>270</v>
      </c>
      <c r="E9" s="76">
        <v>249</v>
      </c>
      <c r="F9" s="41">
        <f>E9-D9</f>
        <v>-21</v>
      </c>
    </row>
    <row r="10" spans="2:6" ht="15.75" customHeight="1">
      <c r="B10" s="22" t="s">
        <v>1</v>
      </c>
      <c r="C10" s="4" t="s">
        <v>2</v>
      </c>
      <c r="D10" s="27">
        <v>435</v>
      </c>
      <c r="E10" s="77">
        <v>453</v>
      </c>
      <c r="F10" s="41">
        <f>E10-D10</f>
        <v>18</v>
      </c>
    </row>
    <row r="11" spans="2:8" ht="30.75" customHeight="1">
      <c r="B11" s="72" t="s">
        <v>98</v>
      </c>
      <c r="C11" s="72"/>
      <c r="D11" s="72"/>
      <c r="E11" s="72"/>
      <c r="F11" s="72"/>
      <c r="H11" t="s">
        <v>29</v>
      </c>
    </row>
    <row r="12" spans="2:6" ht="17.25" customHeight="1">
      <c r="B12" s="5"/>
      <c r="C12" s="6" t="s">
        <v>25</v>
      </c>
      <c r="D12" s="7" t="s">
        <v>77</v>
      </c>
      <c r="E12" s="7" t="s">
        <v>81</v>
      </c>
      <c r="F12" s="14" t="s">
        <v>82</v>
      </c>
    </row>
    <row r="13" spans="2:6" ht="15.75" customHeight="1">
      <c r="B13" s="8" t="s">
        <v>53</v>
      </c>
      <c r="C13" s="9" t="s">
        <v>3</v>
      </c>
      <c r="D13" s="37">
        <f>SUM(D15:D16)</f>
        <v>3827220.2500000005</v>
      </c>
      <c r="E13" s="37">
        <f>E15+E16</f>
        <v>4318624.9</v>
      </c>
      <c r="F13" s="29">
        <f>E13/D13*100</f>
        <v>112.83972747583574</v>
      </c>
    </row>
    <row r="14" spans="2:6" ht="14.25" customHeight="1">
      <c r="B14" s="3" t="s">
        <v>33</v>
      </c>
      <c r="C14" s="9"/>
      <c r="D14" s="29"/>
      <c r="E14" s="29"/>
      <c r="F14" s="30"/>
    </row>
    <row r="15" spans="2:6" ht="30" customHeight="1">
      <c r="B15" s="22" t="s">
        <v>41</v>
      </c>
      <c r="C15" s="9" t="s">
        <v>3</v>
      </c>
      <c r="D15" s="37">
        <v>641529</v>
      </c>
      <c r="E15" s="37">
        <v>695337.7</v>
      </c>
      <c r="F15" s="29">
        <f aca="true" t="shared" si="0" ref="F15:F25">E15/D15*100</f>
        <v>108.3875709437921</v>
      </c>
    </row>
    <row r="16" spans="2:6" ht="27.75" customHeight="1">
      <c r="B16" s="20" t="s">
        <v>32</v>
      </c>
      <c r="C16" s="9" t="s">
        <v>3</v>
      </c>
      <c r="D16" s="37">
        <f>SUM(D17:D25)</f>
        <v>3185691.2500000005</v>
      </c>
      <c r="E16" s="37">
        <f>SUM(E17:E25)</f>
        <v>3623287.2</v>
      </c>
      <c r="F16" s="29">
        <f t="shared" si="0"/>
        <v>113.73629506625915</v>
      </c>
    </row>
    <row r="17" spans="2:6" ht="16.5" customHeight="1">
      <c r="B17" s="22" t="s">
        <v>65</v>
      </c>
      <c r="C17" s="9" t="s">
        <v>3</v>
      </c>
      <c r="D17" s="31">
        <v>95322</v>
      </c>
      <c r="E17" s="31">
        <v>84810.2</v>
      </c>
      <c r="F17" s="29">
        <f t="shared" si="0"/>
        <v>88.97232538133903</v>
      </c>
    </row>
    <row r="18" spans="2:6" ht="16.5" customHeight="1">
      <c r="B18" s="22" t="s">
        <v>57</v>
      </c>
      <c r="C18" s="9" t="s">
        <v>3</v>
      </c>
      <c r="D18" s="32">
        <v>2347641</v>
      </c>
      <c r="E18" s="32">
        <v>2656994</v>
      </c>
      <c r="F18" s="29">
        <f t="shared" si="0"/>
        <v>113.1771850977215</v>
      </c>
    </row>
    <row r="19" spans="2:6" ht="15.75">
      <c r="B19" s="50" t="s">
        <v>26</v>
      </c>
      <c r="C19" s="9" t="s">
        <v>3</v>
      </c>
      <c r="D19" s="31">
        <v>37284.6</v>
      </c>
      <c r="E19" s="31">
        <v>31808.2</v>
      </c>
      <c r="F19" s="29">
        <f t="shared" si="0"/>
        <v>85.31189820998483</v>
      </c>
    </row>
    <row r="20" spans="2:6" ht="15.75">
      <c r="B20" s="50" t="s">
        <v>48</v>
      </c>
      <c r="C20" s="9" t="s">
        <v>3</v>
      </c>
      <c r="D20" s="31">
        <v>29176</v>
      </c>
      <c r="E20" s="31">
        <v>27291</v>
      </c>
      <c r="F20" s="29">
        <f t="shared" si="0"/>
        <v>93.53921030984371</v>
      </c>
    </row>
    <row r="21" spans="2:6" ht="30" customHeight="1">
      <c r="B21" s="50" t="s">
        <v>62</v>
      </c>
      <c r="C21" s="9" t="s">
        <v>3</v>
      </c>
      <c r="D21" s="31">
        <v>43218</v>
      </c>
      <c r="E21" s="31">
        <v>55136.4</v>
      </c>
      <c r="F21" s="29">
        <f>E21/D21*100</f>
        <v>127.57739830626129</v>
      </c>
    </row>
    <row r="22" spans="2:6" ht="15.75" customHeight="1">
      <c r="B22" s="50" t="s">
        <v>31</v>
      </c>
      <c r="C22" s="9" t="s">
        <v>3</v>
      </c>
      <c r="D22" s="31">
        <v>14411</v>
      </c>
      <c r="E22" s="31">
        <v>12799</v>
      </c>
      <c r="F22" s="29">
        <f>E22/D22*100</f>
        <v>88.81410034001804</v>
      </c>
    </row>
    <row r="23" spans="2:6" ht="15.75">
      <c r="B23" s="50" t="s">
        <v>30</v>
      </c>
      <c r="C23" s="9" t="s">
        <v>3</v>
      </c>
      <c r="D23" s="44">
        <v>41365.7</v>
      </c>
      <c r="E23" s="44">
        <v>47754.9</v>
      </c>
      <c r="F23" s="29">
        <f t="shared" si="0"/>
        <v>115.44564699739158</v>
      </c>
    </row>
    <row r="24" spans="2:6" ht="17.25" customHeight="1">
      <c r="B24" s="51" t="s">
        <v>78</v>
      </c>
      <c r="C24" s="9" t="s">
        <v>49</v>
      </c>
      <c r="D24" s="32">
        <v>90516</v>
      </c>
      <c r="E24" s="53">
        <v>83935</v>
      </c>
      <c r="F24" s="29">
        <f t="shared" si="0"/>
        <v>92.72946219452915</v>
      </c>
    </row>
    <row r="25" spans="2:6" ht="14.25" customHeight="1">
      <c r="B25" s="50" t="s">
        <v>45</v>
      </c>
      <c r="C25" s="9" t="s">
        <v>3</v>
      </c>
      <c r="D25" s="32">
        <v>486756.95</v>
      </c>
      <c r="E25" s="32">
        <v>622758.5</v>
      </c>
      <c r="F25" s="29">
        <f t="shared" si="0"/>
        <v>127.94034065666654</v>
      </c>
    </row>
    <row r="26" spans="2:6" ht="20.25" customHeight="1">
      <c r="B26" s="66" t="s">
        <v>97</v>
      </c>
      <c r="C26" s="66"/>
      <c r="D26" s="66"/>
      <c r="E26" s="66"/>
      <c r="F26" s="66"/>
    </row>
    <row r="27" spans="2:6" ht="14.25" customHeight="1">
      <c r="B27" s="7"/>
      <c r="C27" s="6" t="s">
        <v>25</v>
      </c>
      <c r="D27" s="7" t="s">
        <v>77</v>
      </c>
      <c r="E27" s="7" t="s">
        <v>81</v>
      </c>
      <c r="F27" s="14" t="s">
        <v>82</v>
      </c>
    </row>
    <row r="28" spans="2:6" ht="15.75" customHeight="1">
      <c r="B28" s="23" t="s">
        <v>52</v>
      </c>
      <c r="C28" s="9" t="s">
        <v>3</v>
      </c>
      <c r="D28" s="28">
        <v>149394.6</v>
      </c>
      <c r="E28" s="63">
        <v>170500.9</v>
      </c>
      <c r="F28" s="29">
        <f>E28/D28*100</f>
        <v>114.12788681786357</v>
      </c>
    </row>
    <row r="29" spans="2:6" ht="18.75" customHeight="1">
      <c r="B29" s="24" t="s">
        <v>42</v>
      </c>
      <c r="C29" s="9" t="s">
        <v>3</v>
      </c>
      <c r="D29" s="32">
        <v>30829.4</v>
      </c>
      <c r="E29" s="61">
        <v>33599.2</v>
      </c>
      <c r="F29" s="29">
        <f>E29/D29*100</f>
        <v>108.984281238039</v>
      </c>
    </row>
    <row r="30" spans="2:6" ht="15.75" customHeight="1">
      <c r="B30" s="65" t="s">
        <v>96</v>
      </c>
      <c r="C30" s="66"/>
      <c r="D30" s="66"/>
      <c r="E30" s="66"/>
      <c r="F30" s="67"/>
    </row>
    <row r="31" spans="2:6" ht="13.5" customHeight="1">
      <c r="B31" s="5"/>
      <c r="C31" s="6" t="s">
        <v>25</v>
      </c>
      <c r="D31" s="7" t="s">
        <v>77</v>
      </c>
      <c r="E31" s="7" t="s">
        <v>81</v>
      </c>
      <c r="F31" s="14" t="s">
        <v>82</v>
      </c>
    </row>
    <row r="32" spans="2:6" ht="15.75">
      <c r="B32" s="11" t="s">
        <v>52</v>
      </c>
      <c r="C32" s="9" t="s">
        <v>3</v>
      </c>
      <c r="D32" s="37">
        <f>SUM(D33:D38)</f>
        <v>95873.3</v>
      </c>
      <c r="E32" s="29">
        <f>E33+E34+E35+E36+E37+E38</f>
        <v>109116.8</v>
      </c>
      <c r="F32" s="29">
        <f aca="true" t="shared" si="1" ref="F32:F38">E32/D32*100</f>
        <v>113.81354349959791</v>
      </c>
    </row>
    <row r="33" spans="2:6" ht="18.75" customHeight="1">
      <c r="B33" s="50" t="s">
        <v>55</v>
      </c>
      <c r="C33" s="9" t="s">
        <v>3</v>
      </c>
      <c r="D33" s="31">
        <v>3081</v>
      </c>
      <c r="E33" s="31">
        <v>5237.8</v>
      </c>
      <c r="F33" s="29">
        <f>E33/D33*100</f>
        <v>170.00324569944826</v>
      </c>
    </row>
    <row r="34" spans="2:6" ht="18.75" customHeight="1">
      <c r="B34" s="22" t="s">
        <v>58</v>
      </c>
      <c r="C34" s="9" t="s">
        <v>3</v>
      </c>
      <c r="D34" s="31">
        <v>22255</v>
      </c>
      <c r="E34" s="31">
        <v>22035</v>
      </c>
      <c r="F34" s="29">
        <f>E34/D34*100</f>
        <v>99.01145809930352</v>
      </c>
    </row>
    <row r="35" spans="2:6" ht="18.75" customHeight="1">
      <c r="B35" s="42" t="s">
        <v>54</v>
      </c>
      <c r="C35" s="9" t="s">
        <v>3</v>
      </c>
      <c r="D35" s="31">
        <v>4111.8</v>
      </c>
      <c r="E35" s="31">
        <v>4444</v>
      </c>
      <c r="F35" s="29">
        <f t="shared" si="1"/>
        <v>108.07918673087211</v>
      </c>
    </row>
    <row r="36" spans="2:6" ht="18.75" customHeight="1">
      <c r="B36" s="42" t="s">
        <v>79</v>
      </c>
      <c r="C36" s="9" t="s">
        <v>3</v>
      </c>
      <c r="D36" s="31">
        <v>1827.5</v>
      </c>
      <c r="E36" s="31">
        <v>3282</v>
      </c>
      <c r="F36" s="29">
        <f t="shared" si="1"/>
        <v>179.58960328317372</v>
      </c>
    </row>
    <row r="37" spans="2:6" ht="31.5" customHeight="1">
      <c r="B37" s="22" t="s">
        <v>62</v>
      </c>
      <c r="C37" s="9" t="s">
        <v>3</v>
      </c>
      <c r="D37" s="31">
        <v>12300</v>
      </c>
      <c r="E37" s="31">
        <v>12333</v>
      </c>
      <c r="F37" s="29">
        <f t="shared" si="1"/>
        <v>100.26829268292683</v>
      </c>
    </row>
    <row r="38" spans="2:6" ht="18.75" customHeight="1">
      <c r="B38" s="42" t="s">
        <v>40</v>
      </c>
      <c r="C38" s="9" t="s">
        <v>3</v>
      </c>
      <c r="D38" s="40">
        <v>52298</v>
      </c>
      <c r="E38" s="40">
        <v>61785</v>
      </c>
      <c r="F38" s="29">
        <f t="shared" si="1"/>
        <v>118.14027305059467</v>
      </c>
    </row>
    <row r="39" spans="2:6" ht="15.75" customHeight="1">
      <c r="B39" s="66" t="s">
        <v>95</v>
      </c>
      <c r="C39" s="66"/>
      <c r="D39" s="66"/>
      <c r="E39" s="66"/>
      <c r="F39" s="66"/>
    </row>
    <row r="40" spans="2:6" ht="14.25" customHeight="1">
      <c r="B40" s="5"/>
      <c r="C40" s="6" t="s">
        <v>25</v>
      </c>
      <c r="D40" s="7" t="s">
        <v>77</v>
      </c>
      <c r="E40" s="7" t="s">
        <v>81</v>
      </c>
      <c r="F40" s="14" t="s">
        <v>82</v>
      </c>
    </row>
    <row r="41" spans="2:6" ht="16.5" customHeight="1">
      <c r="B41" s="11" t="s">
        <v>5</v>
      </c>
      <c r="C41" s="9" t="s">
        <v>3</v>
      </c>
      <c r="D41" s="37">
        <f>SUM(D42:D44)</f>
        <v>992303</v>
      </c>
      <c r="E41" s="37">
        <f>E42+E43+E44</f>
        <v>959019.3</v>
      </c>
      <c r="F41" s="29">
        <f>E41/D41*100</f>
        <v>96.64581282128543</v>
      </c>
    </row>
    <row r="42" spans="2:6" ht="16.5" customHeight="1">
      <c r="B42" s="22" t="s">
        <v>73</v>
      </c>
      <c r="C42" s="9" t="s">
        <v>3</v>
      </c>
      <c r="D42" s="31">
        <v>305401</v>
      </c>
      <c r="E42" s="31">
        <v>281708</v>
      </c>
      <c r="F42" s="29">
        <f>E42/D42*100</f>
        <v>92.24200313685941</v>
      </c>
    </row>
    <row r="43" spans="2:6" ht="16.5" customHeight="1">
      <c r="B43" s="10" t="s">
        <v>4</v>
      </c>
      <c r="C43" s="9" t="s">
        <v>3</v>
      </c>
      <c r="D43" s="31">
        <v>595015</v>
      </c>
      <c r="E43" s="31">
        <v>591538</v>
      </c>
      <c r="F43" s="29">
        <f>E43/D43*100</f>
        <v>99.41564498373991</v>
      </c>
    </row>
    <row r="44" spans="2:6" ht="16.5" customHeight="1">
      <c r="B44" s="10" t="s">
        <v>40</v>
      </c>
      <c r="C44" s="9" t="s">
        <v>3</v>
      </c>
      <c r="D44" s="31">
        <v>91887</v>
      </c>
      <c r="E44" s="31">
        <v>85773.3</v>
      </c>
      <c r="F44" s="29">
        <f>E44/D44*100</f>
        <v>93.34650168141305</v>
      </c>
    </row>
    <row r="45" spans="2:6" ht="16.5" customHeight="1">
      <c r="B45" s="66" t="s">
        <v>94</v>
      </c>
      <c r="C45" s="66"/>
      <c r="D45" s="66"/>
      <c r="E45" s="66"/>
      <c r="F45" s="66"/>
    </row>
    <row r="46" spans="2:6" ht="16.5" customHeight="1">
      <c r="B46" s="5"/>
      <c r="C46" s="6" t="s">
        <v>25</v>
      </c>
      <c r="D46" s="7" t="s">
        <v>77</v>
      </c>
      <c r="E46" s="7" t="s">
        <v>81</v>
      </c>
      <c r="F46" s="14" t="s">
        <v>82</v>
      </c>
    </row>
    <row r="47" spans="2:6" ht="15.75">
      <c r="B47" s="11" t="s">
        <v>5</v>
      </c>
      <c r="C47" s="9" t="s">
        <v>3</v>
      </c>
      <c r="D47" s="37">
        <f>SUM(D48:D50)</f>
        <v>102575.9</v>
      </c>
      <c r="E47" s="29">
        <f>E48+E49+E50</f>
        <v>113202.1</v>
      </c>
      <c r="F47" s="29">
        <f>E47/D47*100</f>
        <v>110.35935341537342</v>
      </c>
    </row>
    <row r="48" spans="2:6" ht="16.5" customHeight="1">
      <c r="B48" s="22" t="s">
        <v>73</v>
      </c>
      <c r="C48" s="9" t="s">
        <v>3</v>
      </c>
      <c r="D48" s="31">
        <v>44640</v>
      </c>
      <c r="E48" s="31">
        <v>49467</v>
      </c>
      <c r="F48" s="29">
        <f>E48/D48*100</f>
        <v>110.81317204301075</v>
      </c>
    </row>
    <row r="49" spans="2:6" ht="18" customHeight="1">
      <c r="B49" s="10" t="s">
        <v>56</v>
      </c>
      <c r="C49" s="9" t="s">
        <v>3</v>
      </c>
      <c r="D49" s="31">
        <v>56885.9</v>
      </c>
      <c r="E49" s="31">
        <v>62561.3</v>
      </c>
      <c r="F49" s="29">
        <f>E49/D49*100</f>
        <v>109.9768132349141</v>
      </c>
    </row>
    <row r="50" spans="2:6" ht="18" customHeight="1">
      <c r="B50" s="10" t="s">
        <v>40</v>
      </c>
      <c r="C50" s="9" t="s">
        <v>3</v>
      </c>
      <c r="D50" s="53">
        <v>1050</v>
      </c>
      <c r="E50" s="53">
        <v>1173.8</v>
      </c>
      <c r="F50" s="29">
        <f>E50/D50*100</f>
        <v>111.7904761904762</v>
      </c>
    </row>
    <row r="51" spans="2:6" ht="21.75" customHeight="1">
      <c r="B51" s="66" t="s">
        <v>93</v>
      </c>
      <c r="C51" s="66"/>
      <c r="D51" s="66"/>
      <c r="E51" s="66"/>
      <c r="F51" s="66"/>
    </row>
    <row r="52" spans="2:6" ht="15" customHeight="1">
      <c r="B52" s="5"/>
      <c r="C52" s="6" t="s">
        <v>25</v>
      </c>
      <c r="D52" s="7" t="s">
        <v>77</v>
      </c>
      <c r="E52" s="7" t="s">
        <v>81</v>
      </c>
      <c r="F52" s="14" t="s">
        <v>82</v>
      </c>
    </row>
    <row r="53" spans="2:6" ht="31.5">
      <c r="B53" s="11" t="s">
        <v>17</v>
      </c>
      <c r="C53" s="12" t="s">
        <v>10</v>
      </c>
      <c r="D53" s="29">
        <v>3372.6</v>
      </c>
      <c r="E53" s="29">
        <f>E54+E55+E56</f>
        <v>3287.2</v>
      </c>
      <c r="F53" s="29">
        <f aca="true" t="shared" si="2" ref="F53:F71">E53/D53*100</f>
        <v>97.46782897467828</v>
      </c>
    </row>
    <row r="54" spans="2:6" ht="15.75">
      <c r="B54" s="3" t="s">
        <v>46</v>
      </c>
      <c r="C54" s="31" t="s">
        <v>10</v>
      </c>
      <c r="D54" s="31">
        <v>1157.1</v>
      </c>
      <c r="E54" s="31">
        <v>1015.1</v>
      </c>
      <c r="F54" s="29">
        <f>E54/D54*100</f>
        <v>87.7279405410077</v>
      </c>
    </row>
    <row r="55" spans="2:6" ht="15.75">
      <c r="B55" s="3" t="s">
        <v>43</v>
      </c>
      <c r="C55" s="12" t="s">
        <v>10</v>
      </c>
      <c r="D55" s="31">
        <v>2124.4</v>
      </c>
      <c r="E55" s="31">
        <v>2155.7</v>
      </c>
      <c r="F55" s="29">
        <f>E55/D55*100</f>
        <v>101.47335718320466</v>
      </c>
    </row>
    <row r="56" spans="2:6" ht="15.75" customHeight="1">
      <c r="B56" s="3" t="s">
        <v>47</v>
      </c>
      <c r="C56" s="12" t="s">
        <v>10</v>
      </c>
      <c r="D56" s="31">
        <v>91.1</v>
      </c>
      <c r="E56" s="31">
        <v>116.4</v>
      </c>
      <c r="F56" s="29">
        <f>E56/D56*100</f>
        <v>127.77167947310647</v>
      </c>
    </row>
    <row r="57" spans="2:6" ht="15.75" customHeight="1">
      <c r="B57" s="11" t="s">
        <v>18</v>
      </c>
      <c r="C57" s="12" t="s">
        <v>10</v>
      </c>
      <c r="D57" s="29">
        <v>37772.8</v>
      </c>
      <c r="E57" s="29">
        <f>E58+E59+E60</f>
        <v>34774.4</v>
      </c>
      <c r="F57" s="29">
        <f t="shared" si="2"/>
        <v>92.06201287699085</v>
      </c>
    </row>
    <row r="58" spans="2:6" ht="16.5" customHeight="1">
      <c r="B58" s="22" t="s">
        <v>46</v>
      </c>
      <c r="C58" s="12" t="s">
        <v>10</v>
      </c>
      <c r="D58" s="31">
        <v>8472.7</v>
      </c>
      <c r="E58" s="31">
        <v>7697.8</v>
      </c>
      <c r="F58" s="29">
        <f>E58/D58*100</f>
        <v>90.85415510994133</v>
      </c>
    </row>
    <row r="59" spans="2:6" ht="16.5" customHeight="1">
      <c r="B59" s="22" t="s">
        <v>43</v>
      </c>
      <c r="C59" s="12" t="s">
        <v>10</v>
      </c>
      <c r="D59" s="31">
        <v>28603</v>
      </c>
      <c r="E59" s="31">
        <v>26266.7</v>
      </c>
      <c r="F59" s="29">
        <f>E59/D59*100</f>
        <v>91.83197566688808</v>
      </c>
    </row>
    <row r="60" spans="2:6" ht="16.5" customHeight="1">
      <c r="B60" s="22" t="s">
        <v>47</v>
      </c>
      <c r="C60" s="12" t="s">
        <v>10</v>
      </c>
      <c r="D60" s="31">
        <v>697.1</v>
      </c>
      <c r="E60" s="31">
        <v>809.9</v>
      </c>
      <c r="F60" s="29">
        <f>E60/D60*100</f>
        <v>116.18132262229236</v>
      </c>
    </row>
    <row r="61" spans="2:6" ht="31.5">
      <c r="B61" s="11" t="s">
        <v>64</v>
      </c>
      <c r="C61" s="12" t="s">
        <v>19</v>
      </c>
      <c r="D61" s="33">
        <v>4735</v>
      </c>
      <c r="E61" s="56">
        <f>E57/E84*1000</f>
        <v>4604.051370316431</v>
      </c>
      <c r="F61" s="29">
        <f t="shared" si="2"/>
        <v>97.23445343857297</v>
      </c>
    </row>
    <row r="62" spans="2:6" ht="31.5" customHeight="1">
      <c r="B62" s="22" t="s">
        <v>61</v>
      </c>
      <c r="C62" s="12" t="s">
        <v>19</v>
      </c>
      <c r="D62" s="34">
        <v>4228</v>
      </c>
      <c r="E62" s="62">
        <v>4016</v>
      </c>
      <c r="F62" s="29">
        <f>E62/D62*100</f>
        <v>94.98580889309366</v>
      </c>
    </row>
    <row r="63" spans="2:6" ht="15.75">
      <c r="B63" s="11" t="s">
        <v>34</v>
      </c>
      <c r="C63" s="25" t="s">
        <v>20</v>
      </c>
      <c r="D63" s="28">
        <v>124166.6</v>
      </c>
      <c r="E63" s="28">
        <f>E64+E65+E66</f>
        <v>122623.5</v>
      </c>
      <c r="F63" s="29">
        <f t="shared" si="2"/>
        <v>98.75723423207207</v>
      </c>
    </row>
    <row r="64" spans="2:6" ht="16.5" customHeight="1">
      <c r="B64" s="22" t="s">
        <v>46</v>
      </c>
      <c r="C64" s="12" t="s">
        <v>20</v>
      </c>
      <c r="D64" s="31">
        <v>115356.1</v>
      </c>
      <c r="E64" s="31">
        <v>114061.1</v>
      </c>
      <c r="F64" s="29">
        <f t="shared" si="2"/>
        <v>98.87738923212557</v>
      </c>
    </row>
    <row r="65" spans="2:6" ht="16.5" customHeight="1">
      <c r="B65" s="22" t="s">
        <v>43</v>
      </c>
      <c r="C65" s="12" t="s">
        <v>20</v>
      </c>
      <c r="D65" s="31">
        <v>8764.6</v>
      </c>
      <c r="E65" s="31">
        <v>8547.9</v>
      </c>
      <c r="F65" s="29">
        <f t="shared" si="2"/>
        <v>97.52755402414256</v>
      </c>
    </row>
    <row r="66" spans="2:6" ht="16.5" customHeight="1">
      <c r="B66" s="22" t="s">
        <v>47</v>
      </c>
      <c r="C66" s="12" t="s">
        <v>20</v>
      </c>
      <c r="D66" s="31">
        <v>45.9</v>
      </c>
      <c r="E66" s="31">
        <v>14.5</v>
      </c>
      <c r="F66" s="29">
        <f>E66/D66*100</f>
        <v>31.590413943355124</v>
      </c>
    </row>
    <row r="67" spans="2:6" ht="15" customHeight="1">
      <c r="B67" s="60" t="s">
        <v>22</v>
      </c>
      <c r="C67" s="21" t="s">
        <v>24</v>
      </c>
      <c r="D67" s="28">
        <v>587</v>
      </c>
      <c r="E67" s="57">
        <v>609</v>
      </c>
      <c r="F67" s="29">
        <f t="shared" si="2"/>
        <v>103.74787052810903</v>
      </c>
    </row>
    <row r="68" spans="2:6" ht="16.5" customHeight="1">
      <c r="B68" s="60" t="s">
        <v>23</v>
      </c>
      <c r="C68" s="21" t="s">
        <v>24</v>
      </c>
      <c r="D68" s="28">
        <v>490</v>
      </c>
      <c r="E68" s="57">
        <v>461</v>
      </c>
      <c r="F68" s="29">
        <f t="shared" si="2"/>
        <v>94.08163265306122</v>
      </c>
    </row>
    <row r="69" spans="2:6" ht="15.75">
      <c r="B69" s="60" t="s">
        <v>6</v>
      </c>
      <c r="C69" s="21" t="s">
        <v>9</v>
      </c>
      <c r="D69" s="33">
        <v>1922</v>
      </c>
      <c r="E69" s="56">
        <v>1724</v>
      </c>
      <c r="F69" s="29">
        <f>E69/D69*100</f>
        <v>89.69823100936524</v>
      </c>
    </row>
    <row r="70" spans="2:6" ht="18.75" customHeight="1">
      <c r="B70" s="60" t="s">
        <v>7</v>
      </c>
      <c r="C70" s="21" t="s">
        <v>9</v>
      </c>
      <c r="D70" s="33">
        <v>3287</v>
      </c>
      <c r="E70" s="56">
        <v>3830</v>
      </c>
      <c r="F70" s="29">
        <f>E70/D70*100</f>
        <v>116.51962275631276</v>
      </c>
    </row>
    <row r="71" spans="2:6" ht="18.75" customHeight="1">
      <c r="B71" s="60" t="s">
        <v>44</v>
      </c>
      <c r="C71" s="21" t="s">
        <v>21</v>
      </c>
      <c r="D71" s="33">
        <v>302.3</v>
      </c>
      <c r="E71" s="56">
        <v>298.1</v>
      </c>
      <c r="F71" s="29">
        <f t="shared" si="2"/>
        <v>98.61065167052597</v>
      </c>
    </row>
    <row r="72" spans="2:6" ht="15.75">
      <c r="B72" s="66" t="s">
        <v>92</v>
      </c>
      <c r="C72" s="66"/>
      <c r="D72" s="66"/>
      <c r="E72" s="66"/>
      <c r="F72" s="66"/>
    </row>
    <row r="73" spans="2:6" ht="18" customHeight="1">
      <c r="B73" s="5"/>
      <c r="C73" s="6" t="s">
        <v>25</v>
      </c>
      <c r="D73" s="7" t="s">
        <v>77</v>
      </c>
      <c r="E73" s="7" t="s">
        <v>81</v>
      </c>
      <c r="F73" s="14" t="s">
        <v>82</v>
      </c>
    </row>
    <row r="74" spans="2:6" ht="15.75">
      <c r="B74" s="22" t="s">
        <v>36</v>
      </c>
      <c r="C74" s="12" t="s">
        <v>8</v>
      </c>
      <c r="D74" s="28">
        <f>D53/63000*1000</f>
        <v>53.53333333333333</v>
      </c>
      <c r="E74" s="57">
        <f>E53/63000*1000</f>
        <v>52.17777777777778</v>
      </c>
      <c r="F74" s="29">
        <f>E74/D74*100</f>
        <v>97.4678289746783</v>
      </c>
    </row>
    <row r="75" spans="2:6" ht="21.75" customHeight="1">
      <c r="B75" s="22" t="s">
        <v>38</v>
      </c>
      <c r="C75" s="12" t="s">
        <v>8</v>
      </c>
      <c r="D75" s="35">
        <v>55.4</v>
      </c>
      <c r="E75" s="58">
        <v>49</v>
      </c>
      <c r="F75" s="29">
        <f>E75/D75*100</f>
        <v>88.4476534296029</v>
      </c>
    </row>
    <row r="76" spans="2:6" ht="21.75" customHeight="1">
      <c r="B76" s="22" t="s">
        <v>37</v>
      </c>
      <c r="C76" s="12" t="s">
        <v>8</v>
      </c>
      <c r="D76" s="28">
        <f>D57/63000*1000</f>
        <v>599.568253968254</v>
      </c>
      <c r="E76" s="57">
        <f>E57/63000*1000</f>
        <v>551.9746031746032</v>
      </c>
      <c r="F76" s="29">
        <f>E76/D76*100</f>
        <v>92.06201287699085</v>
      </c>
    </row>
    <row r="77" spans="2:6" ht="17.25" customHeight="1">
      <c r="B77" s="22" t="s">
        <v>39</v>
      </c>
      <c r="C77" s="12" t="s">
        <v>8</v>
      </c>
      <c r="D77" s="36">
        <v>405.9</v>
      </c>
      <c r="E77" s="59">
        <v>371.6</v>
      </c>
      <c r="F77" s="29">
        <f>E77/D77*100</f>
        <v>91.54964276915497</v>
      </c>
    </row>
    <row r="78" spans="2:6" ht="17.25" customHeight="1">
      <c r="B78" s="66" t="s">
        <v>91</v>
      </c>
      <c r="C78" s="66"/>
      <c r="D78" s="66"/>
      <c r="E78" s="66"/>
      <c r="F78" s="66"/>
    </row>
    <row r="79" spans="2:6" ht="16.5" customHeight="1">
      <c r="B79" s="5"/>
      <c r="C79" s="6" t="s">
        <v>25</v>
      </c>
      <c r="D79" s="7" t="s">
        <v>77</v>
      </c>
      <c r="E79" s="7" t="s">
        <v>81</v>
      </c>
      <c r="F79" s="14" t="s">
        <v>82</v>
      </c>
    </row>
    <row r="80" spans="2:6" ht="15" customHeight="1">
      <c r="B80" s="11" t="s">
        <v>14</v>
      </c>
      <c r="C80" s="21" t="s">
        <v>9</v>
      </c>
      <c r="D80" s="21">
        <v>14651</v>
      </c>
      <c r="E80" s="37">
        <f>E81+E82+E83</f>
        <v>15095</v>
      </c>
      <c r="F80" s="29">
        <f aca="true" t="shared" si="3" ref="F80:F103">E80/D80*100</f>
        <v>103.03050986280799</v>
      </c>
    </row>
    <row r="81" spans="2:6" ht="16.5" customHeight="1">
      <c r="B81" s="22" t="s">
        <v>46</v>
      </c>
      <c r="C81" s="12" t="s">
        <v>9</v>
      </c>
      <c r="D81" s="52">
        <v>4712</v>
      </c>
      <c r="E81" s="52">
        <v>4594</v>
      </c>
      <c r="F81" s="29">
        <f t="shared" si="3"/>
        <v>97.49575551782682</v>
      </c>
    </row>
    <row r="82" spans="2:6" ht="17.25" customHeight="1">
      <c r="B82" s="22" t="s">
        <v>43</v>
      </c>
      <c r="C82" s="12" t="s">
        <v>9</v>
      </c>
      <c r="D82" s="52">
        <v>9508</v>
      </c>
      <c r="E82" s="52">
        <v>10093</v>
      </c>
      <c r="F82" s="29">
        <f t="shared" si="3"/>
        <v>106.15271350441733</v>
      </c>
    </row>
    <row r="83" spans="2:6" ht="15" customHeight="1">
      <c r="B83" s="22" t="s">
        <v>47</v>
      </c>
      <c r="C83" s="12" t="s">
        <v>9</v>
      </c>
      <c r="D83" s="52">
        <v>431</v>
      </c>
      <c r="E83" s="52">
        <v>408</v>
      </c>
      <c r="F83" s="29">
        <f t="shared" si="3"/>
        <v>94.66357308584686</v>
      </c>
    </row>
    <row r="84" spans="2:6" ht="17.25" customHeight="1">
      <c r="B84" s="11" t="s">
        <v>80</v>
      </c>
      <c r="C84" s="21" t="s">
        <v>9</v>
      </c>
      <c r="D84" s="21">
        <v>7977</v>
      </c>
      <c r="E84" s="21">
        <f>E85+E86+E87</f>
        <v>7553</v>
      </c>
      <c r="F84" s="29">
        <f t="shared" si="3"/>
        <v>94.68471856587689</v>
      </c>
    </row>
    <row r="85" spans="2:9" ht="15.75" customHeight="1">
      <c r="B85" s="22" t="s">
        <v>46</v>
      </c>
      <c r="C85" s="12" t="s">
        <v>9</v>
      </c>
      <c r="D85" s="52">
        <v>2081</v>
      </c>
      <c r="E85" s="52">
        <v>2063</v>
      </c>
      <c r="F85" s="29">
        <f t="shared" si="3"/>
        <v>99.13503123498319</v>
      </c>
      <c r="I85" s="19"/>
    </row>
    <row r="86" spans="2:9" ht="15.75" customHeight="1">
      <c r="B86" s="22" t="s">
        <v>43</v>
      </c>
      <c r="C86" s="12" t="s">
        <v>9</v>
      </c>
      <c r="D86" s="52">
        <v>5706</v>
      </c>
      <c r="E86" s="52">
        <v>5303</v>
      </c>
      <c r="F86" s="29">
        <f t="shared" si="3"/>
        <v>92.93725902558711</v>
      </c>
      <c r="I86" s="19"/>
    </row>
    <row r="87" spans="2:9" ht="15.75" customHeight="1">
      <c r="B87" s="22" t="s">
        <v>47</v>
      </c>
      <c r="C87" s="12" t="s">
        <v>9</v>
      </c>
      <c r="D87" s="52">
        <v>190</v>
      </c>
      <c r="E87" s="52">
        <v>187</v>
      </c>
      <c r="F87" s="29">
        <f t="shared" si="3"/>
        <v>98.42105263157895</v>
      </c>
      <c r="I87" s="19"/>
    </row>
    <row r="88" spans="2:9" ht="15.75" customHeight="1">
      <c r="B88" s="11" t="s">
        <v>15</v>
      </c>
      <c r="C88" s="21" t="s">
        <v>9</v>
      </c>
      <c r="D88" s="21">
        <v>3609</v>
      </c>
      <c r="E88" s="21">
        <f>E89+E90+E91</f>
        <v>4018</v>
      </c>
      <c r="F88" s="29">
        <f t="shared" si="3"/>
        <v>111.3327791632031</v>
      </c>
      <c r="I88" s="19"/>
    </row>
    <row r="89" spans="2:6" ht="15" customHeight="1">
      <c r="B89" s="22" t="s">
        <v>46</v>
      </c>
      <c r="C89" s="12" t="s">
        <v>9</v>
      </c>
      <c r="D89" s="49">
        <v>2096</v>
      </c>
      <c r="E89" s="49">
        <v>2458</v>
      </c>
      <c r="F89" s="29">
        <f t="shared" si="3"/>
        <v>117.2709923664122</v>
      </c>
    </row>
    <row r="90" spans="2:6" ht="15" customHeight="1">
      <c r="B90" s="22" t="s">
        <v>43</v>
      </c>
      <c r="C90" s="12" t="s">
        <v>9</v>
      </c>
      <c r="D90" s="49">
        <v>902</v>
      </c>
      <c r="E90" s="49">
        <v>883</v>
      </c>
      <c r="F90" s="29">
        <f t="shared" si="3"/>
        <v>97.89356984478935</v>
      </c>
    </row>
    <row r="91" spans="2:6" ht="15" customHeight="1">
      <c r="B91" s="22" t="s">
        <v>47</v>
      </c>
      <c r="C91" s="12" t="s">
        <v>9</v>
      </c>
      <c r="D91" s="49">
        <v>611</v>
      </c>
      <c r="E91" s="49">
        <v>677</v>
      </c>
      <c r="F91" s="29">
        <f t="shared" si="3"/>
        <v>110.80196399345334</v>
      </c>
    </row>
    <row r="92" spans="2:6" ht="15" customHeight="1">
      <c r="B92" s="11" t="s">
        <v>35</v>
      </c>
      <c r="C92" s="21" t="s">
        <v>66</v>
      </c>
      <c r="D92" s="37">
        <v>571.4</v>
      </c>
      <c r="E92" s="37">
        <f>E93+E94+E95</f>
        <v>548.1</v>
      </c>
      <c r="F92" s="29">
        <f t="shared" si="3"/>
        <v>95.92229611480575</v>
      </c>
    </row>
    <row r="93" spans="2:6" ht="15.75">
      <c r="B93" s="22" t="s">
        <v>46</v>
      </c>
      <c r="C93" s="12" t="s">
        <v>66</v>
      </c>
      <c r="D93" s="31">
        <v>517.9</v>
      </c>
      <c r="E93" s="31">
        <v>494.6</v>
      </c>
      <c r="F93" s="29">
        <f t="shared" si="3"/>
        <v>95.50106198107744</v>
      </c>
    </row>
    <row r="94" spans="2:6" ht="15.75">
      <c r="B94" s="22" t="s">
        <v>43</v>
      </c>
      <c r="C94" s="12" t="s">
        <v>66</v>
      </c>
      <c r="D94" s="31">
        <v>52.7</v>
      </c>
      <c r="E94" s="31">
        <v>53.1</v>
      </c>
      <c r="F94" s="29">
        <f t="shared" si="3"/>
        <v>100.75901328273244</v>
      </c>
    </row>
    <row r="95" spans="2:6" ht="15.75">
      <c r="B95" s="22" t="s">
        <v>47</v>
      </c>
      <c r="C95" s="12" t="s">
        <v>66</v>
      </c>
      <c r="D95" s="31">
        <v>0.8</v>
      </c>
      <c r="E95" s="31">
        <v>0.4</v>
      </c>
      <c r="F95" s="29">
        <f t="shared" si="3"/>
        <v>50</v>
      </c>
    </row>
    <row r="96" spans="2:6" ht="15.75">
      <c r="B96" s="11" t="s">
        <v>16</v>
      </c>
      <c r="C96" s="21" t="s">
        <v>70</v>
      </c>
      <c r="D96" s="37">
        <v>33</v>
      </c>
      <c r="E96" s="37">
        <f>E97+E98+E99</f>
        <v>31</v>
      </c>
      <c r="F96" s="29">
        <f t="shared" si="3"/>
        <v>93.93939393939394</v>
      </c>
    </row>
    <row r="97" spans="2:6" ht="15.75">
      <c r="B97" s="22" t="s">
        <v>46</v>
      </c>
      <c r="C97" s="12" t="s">
        <v>9</v>
      </c>
      <c r="D97" s="49">
        <v>21</v>
      </c>
      <c r="E97" s="49">
        <v>15</v>
      </c>
      <c r="F97" s="29">
        <f t="shared" si="3"/>
        <v>71.42857142857143</v>
      </c>
    </row>
    <row r="98" spans="2:6" ht="15.75">
      <c r="B98" s="22" t="s">
        <v>43</v>
      </c>
      <c r="C98" s="12" t="s">
        <v>9</v>
      </c>
      <c r="D98" s="49">
        <v>12</v>
      </c>
      <c r="E98" s="49">
        <v>9</v>
      </c>
      <c r="F98" s="29">
        <f t="shared" si="3"/>
        <v>75</v>
      </c>
    </row>
    <row r="99" spans="2:6" ht="15.75">
      <c r="B99" s="22" t="s">
        <v>47</v>
      </c>
      <c r="C99" s="12" t="s">
        <v>9</v>
      </c>
      <c r="D99" s="49">
        <v>0</v>
      </c>
      <c r="E99" s="49">
        <v>7</v>
      </c>
      <c r="F99" s="29">
        <v>100</v>
      </c>
    </row>
    <row r="100" spans="2:6" ht="15.75">
      <c r="B100" s="11" t="s">
        <v>63</v>
      </c>
      <c r="C100" s="21" t="s">
        <v>9</v>
      </c>
      <c r="D100" s="37">
        <v>12326</v>
      </c>
      <c r="E100" s="37">
        <f>E101+E102+E103</f>
        <v>12697</v>
      </c>
      <c r="F100" s="29">
        <f t="shared" si="3"/>
        <v>103.00989777705662</v>
      </c>
    </row>
    <row r="101" spans="2:6" ht="16.5" customHeight="1">
      <c r="B101" s="22" t="s">
        <v>46</v>
      </c>
      <c r="C101" s="12" t="s">
        <v>9</v>
      </c>
      <c r="D101" s="52">
        <v>135</v>
      </c>
      <c r="E101" s="52">
        <v>192</v>
      </c>
      <c r="F101" s="29">
        <f>E101/D101*100</f>
        <v>142.22222222222223</v>
      </c>
    </row>
    <row r="102" spans="2:6" ht="18" customHeight="1">
      <c r="B102" s="22" t="s">
        <v>43</v>
      </c>
      <c r="C102" s="12" t="s">
        <v>9</v>
      </c>
      <c r="D102" s="52">
        <v>11724</v>
      </c>
      <c r="E102" s="52">
        <v>11971</v>
      </c>
      <c r="F102" s="29">
        <f t="shared" si="3"/>
        <v>102.10678949164107</v>
      </c>
    </row>
    <row r="103" spans="2:6" ht="18" customHeight="1">
      <c r="B103" s="22" t="s">
        <v>47</v>
      </c>
      <c r="C103" s="12" t="s">
        <v>9</v>
      </c>
      <c r="D103" s="52">
        <v>467</v>
      </c>
      <c r="E103" s="52">
        <v>534</v>
      </c>
      <c r="F103" s="29">
        <f t="shared" si="3"/>
        <v>114.34689507494646</v>
      </c>
    </row>
    <row r="104" spans="2:6" ht="18" customHeight="1">
      <c r="B104" s="68" t="s">
        <v>90</v>
      </c>
      <c r="C104" s="69"/>
      <c r="D104" s="69"/>
      <c r="E104" s="69"/>
      <c r="F104" s="70"/>
    </row>
    <row r="105" spans="3:6" ht="18" customHeight="1">
      <c r="C105" s="6" t="s">
        <v>25</v>
      </c>
      <c r="D105" s="7" t="s">
        <v>77</v>
      </c>
      <c r="E105" s="7" t="s">
        <v>81</v>
      </c>
      <c r="F105" s="14" t="s">
        <v>82</v>
      </c>
    </row>
    <row r="106" spans="2:6" ht="30.75" customHeight="1">
      <c r="B106" s="11" t="s">
        <v>59</v>
      </c>
      <c r="C106" s="12" t="s">
        <v>49</v>
      </c>
      <c r="D106" s="47">
        <v>38349.5</v>
      </c>
      <c r="E106" s="47">
        <f>E108+E109+E110+E111+E112</f>
        <v>19850.499999999996</v>
      </c>
      <c r="F106" s="54">
        <f>E106/D106*100</f>
        <v>51.76208294762643</v>
      </c>
    </row>
    <row r="107" spans="2:6" ht="18" customHeight="1">
      <c r="B107" s="43" t="s">
        <v>33</v>
      </c>
      <c r="C107" s="3"/>
      <c r="D107" s="48"/>
      <c r="E107" s="48"/>
      <c r="F107" s="54"/>
    </row>
    <row r="108" spans="2:6" ht="15.75">
      <c r="B108" s="3" t="s">
        <v>68</v>
      </c>
      <c r="C108" s="12" t="s">
        <v>49</v>
      </c>
      <c r="D108" s="31">
        <v>443.9</v>
      </c>
      <c r="E108" s="53">
        <v>457.3</v>
      </c>
      <c r="F108" s="54">
        <f>E108/D108*100</f>
        <v>103.01869790493355</v>
      </c>
    </row>
    <row r="109" spans="2:6" ht="18.75" customHeight="1">
      <c r="B109" s="3" t="s">
        <v>60</v>
      </c>
      <c r="C109" s="12" t="s">
        <v>49</v>
      </c>
      <c r="D109" s="31">
        <v>23831</v>
      </c>
      <c r="E109" s="31">
        <v>8907.3</v>
      </c>
      <c r="F109" s="55">
        <f>E109/D109*100</f>
        <v>37.37694599471277</v>
      </c>
    </row>
    <row r="110" spans="2:6" ht="17.25" customHeight="1">
      <c r="B110" s="3" t="s">
        <v>67</v>
      </c>
      <c r="C110" s="12" t="s">
        <v>49</v>
      </c>
      <c r="D110" s="49">
        <v>13079.7</v>
      </c>
      <c r="E110" s="62">
        <v>10254</v>
      </c>
      <c r="F110" s="55">
        <f>E110/D110*100</f>
        <v>78.39629349297002</v>
      </c>
    </row>
    <row r="111" spans="2:6" ht="17.25" customHeight="1">
      <c r="B111" s="3" t="s">
        <v>76</v>
      </c>
      <c r="C111" s="12" t="s">
        <v>49</v>
      </c>
      <c r="D111" s="31">
        <v>619.4</v>
      </c>
      <c r="E111" s="61">
        <v>114.6</v>
      </c>
      <c r="F111" s="55">
        <f>E111/D111*100</f>
        <v>18.50177591217307</v>
      </c>
    </row>
    <row r="112" spans="2:6" ht="30.75" customHeight="1">
      <c r="B112" s="3" t="s">
        <v>69</v>
      </c>
      <c r="C112" s="12" t="s">
        <v>49</v>
      </c>
      <c r="D112" s="49">
        <v>376</v>
      </c>
      <c r="E112" s="49">
        <v>117.3</v>
      </c>
      <c r="F112" s="55">
        <f>E112/D112*100</f>
        <v>31.196808510638295</v>
      </c>
    </row>
    <row r="113" spans="2:6" ht="15.75">
      <c r="B113" s="3" t="s">
        <v>72</v>
      </c>
      <c r="C113" s="12" t="s">
        <v>49</v>
      </c>
      <c r="D113" s="49">
        <v>0</v>
      </c>
      <c r="E113" s="49">
        <v>0</v>
      </c>
      <c r="F113" s="55">
        <v>0</v>
      </c>
    </row>
    <row r="114" spans="2:6" ht="18" customHeight="1">
      <c r="B114" s="11" t="s">
        <v>50</v>
      </c>
      <c r="C114" s="12" t="s">
        <v>51</v>
      </c>
      <c r="D114" s="49">
        <v>7172</v>
      </c>
      <c r="E114" s="49">
        <v>11514</v>
      </c>
      <c r="F114" s="55">
        <f>E114/D114*100</f>
        <v>160.5409927495817</v>
      </c>
    </row>
    <row r="115" spans="2:6" ht="31.5" customHeight="1">
      <c r="B115" s="3" t="s">
        <v>71</v>
      </c>
      <c r="C115" s="12" t="s">
        <v>51</v>
      </c>
      <c r="D115" s="49">
        <v>7172</v>
      </c>
      <c r="E115" s="49">
        <v>11514</v>
      </c>
      <c r="F115" s="55">
        <f>E115/D115*100</f>
        <v>160.5409927495817</v>
      </c>
    </row>
    <row r="116" spans="2:6" ht="17.25" customHeight="1">
      <c r="B116" s="65" t="s">
        <v>89</v>
      </c>
      <c r="C116" s="66"/>
      <c r="D116" s="66"/>
      <c r="E116" s="66"/>
      <c r="F116" s="67"/>
    </row>
    <row r="117" spans="2:6" ht="16.5" customHeight="1">
      <c r="B117" s="5"/>
      <c r="C117" s="13" t="s">
        <v>25</v>
      </c>
      <c r="D117" s="7" t="s">
        <v>77</v>
      </c>
      <c r="E117" s="7" t="s">
        <v>81</v>
      </c>
      <c r="F117" s="14" t="s">
        <v>28</v>
      </c>
    </row>
    <row r="118" spans="2:6" ht="20.25" customHeight="1">
      <c r="B118" s="3" t="s">
        <v>11</v>
      </c>
      <c r="C118" s="4" t="s">
        <v>2</v>
      </c>
      <c r="D118" s="12">
        <v>62</v>
      </c>
      <c r="E118" s="12">
        <v>53</v>
      </c>
      <c r="F118" s="38">
        <f>E118-D118</f>
        <v>-9</v>
      </c>
    </row>
    <row r="119" spans="2:6" ht="17.25" customHeight="1">
      <c r="B119" s="3" t="s">
        <v>12</v>
      </c>
      <c r="C119" s="4" t="s">
        <v>13</v>
      </c>
      <c r="D119" s="12">
        <v>0.34</v>
      </c>
      <c r="E119" s="12">
        <v>0.29</v>
      </c>
      <c r="F119" s="39">
        <f>E119-D119</f>
        <v>-0.050000000000000044</v>
      </c>
    </row>
    <row r="120" spans="2:6" ht="20.25" customHeight="1">
      <c r="B120" s="15"/>
      <c r="C120" s="16"/>
      <c r="D120" s="17"/>
      <c r="E120" s="17"/>
      <c r="F120" s="18"/>
    </row>
    <row r="121" spans="2:6" ht="15.75">
      <c r="B121" s="15"/>
      <c r="C121" s="16"/>
      <c r="D121" s="17"/>
      <c r="E121" s="17"/>
      <c r="F121" s="18"/>
    </row>
    <row r="122" spans="2:6" ht="21" customHeight="1">
      <c r="B122" s="64" t="s">
        <v>74</v>
      </c>
      <c r="C122" s="64"/>
      <c r="D122" s="45"/>
      <c r="E122" s="16" t="s">
        <v>75</v>
      </c>
      <c r="F122" s="46"/>
    </row>
  </sheetData>
  <sheetProtection/>
  <mergeCells count="17">
    <mergeCell ref="B26:F26"/>
    <mergeCell ref="B30:F30"/>
    <mergeCell ref="B2:F2"/>
    <mergeCell ref="B7:F7"/>
    <mergeCell ref="B11:F11"/>
    <mergeCell ref="B3:F3"/>
    <mergeCell ref="B4:F4"/>
    <mergeCell ref="B5:F5"/>
    <mergeCell ref="B6:F6"/>
    <mergeCell ref="B122:C122"/>
    <mergeCell ref="B116:F116"/>
    <mergeCell ref="B39:F39"/>
    <mergeCell ref="B45:F45"/>
    <mergeCell ref="B51:F51"/>
    <mergeCell ref="B72:F72"/>
    <mergeCell ref="B78:F78"/>
    <mergeCell ref="B104:F104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38" max="255" man="1"/>
    <brk id="87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2018-11-12T10:55:10Z</cp:lastPrinted>
  <dcterms:created xsi:type="dcterms:W3CDTF">2004-07-02T05:58:09Z</dcterms:created>
  <dcterms:modified xsi:type="dcterms:W3CDTF">2018-12-11T06:51:17Z</dcterms:modified>
  <cp:category/>
  <cp:version/>
  <cp:contentType/>
  <cp:contentStatus/>
</cp:coreProperties>
</file>