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<sst xmlns="http://schemas.openxmlformats.org/spreadsheetml/2006/main" count="243" uniqueCount="99">
  <si>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</si>
  <si>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</si>
  <si>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</si>
  <si>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</si>
  <si>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</si>
  <si>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</si>
  <si>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</si>
  <si>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</si>
  <si>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</si>
  <si>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</si>
  <si>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</si>
  <si>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</si>
  <si>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</si>
  <si>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</si>
  <si>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</si>
  <si>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</si>
  <si>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</si>
  <si>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</si>
  <si>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</si>
  <si>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</si>
  <si>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</si>
  <si>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</si>
  <si>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</si>
  <si>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</si>
  <si>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</si>
  <si>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</si>
  <si>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</si>
  <si>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</si>
  <si>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</si>
  <si>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</si>
  <si>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</si>
  <si>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</si>
  <si>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</si>
  <si>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</si>
  <si>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</si>
  <si>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</si>
  <si>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</si>
  <si>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</si>
  <si>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</si>
  <si>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</si>
  <si>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</si>
  <si>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</si>
  <si>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</si>
  <si>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</si>
  <si>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</si>
  <si>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</si>
  <si>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</si>
  <si>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</si>
  <si>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</si>
  <si>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</si>
  <si>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</si>
  <si>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</si>
  <si>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</si>
  <si>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</si>
  <si>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</si>
  <si>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</si>
  <si>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</si>
  <si>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</si>
  <si>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</si>
  <si>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</si>
  <si>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</si>
  <si>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</si>
  <si>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</si>
  <si>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</si>
  <si>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</si>
  <si>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</si>
  <si>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</si>
  <si>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</si>
  <si>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</si>
  <si>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</si>
  <si>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</si>
  <si>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</si>
  <si>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</si>
  <si>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</si>
  <si>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Начальник отдела экономики и развития АПК</t>
  </si>
  <si>
    <t>О.В.Тимофеева</t>
  </si>
  <si>
    <t>развитие культуры и туризма</t>
  </si>
  <si>
    <t>2017 г.</t>
  </si>
  <si>
    <t>Отгружено товаров собственного производства, 
выполнено работ и услуг собственными силами за  январь-июнь 2017 год.</t>
  </si>
  <si>
    <t>ИП Вязов А.Н.</t>
  </si>
  <si>
    <t>ООО БТИ</t>
  </si>
  <si>
    <t>Собственные доходы консолидированного бюджета за январь-июнь 2017 год.</t>
  </si>
  <si>
    <t>Платные услуги населению за январь-июнь 2017 год.</t>
  </si>
  <si>
    <t>Розничный товарооборот за  январь-июнь 2017 год.</t>
  </si>
  <si>
    <t>Общественное питание за январь-июнь 2017 год.</t>
  </si>
  <si>
    <t>Животноводство за январь-июнь 2017 год.</t>
  </si>
  <si>
    <t>Производство продукции животноводства на 100 га с/х угодий за январь-июнь 2017 год.</t>
  </si>
  <si>
    <t>Поголовье скота на 1 июля 2017 года.</t>
  </si>
  <si>
    <t>Инвестиции за январь-июнь 2017 год.</t>
  </si>
  <si>
    <t>Рынок труда за январь-июнь 2017 год.</t>
  </si>
  <si>
    <t xml:space="preserve">в т.ч. коров                               </t>
  </si>
  <si>
    <t>2018 г.</t>
  </si>
  <si>
    <t>Демографическая обстановка за  январь-июнь 2018 год.</t>
  </si>
  <si>
    <t>2018 к 2017 в%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</si>
  <si>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89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2018 года - 8915</t>
    </r>
    <r>
      <rPr>
        <sz val="11"/>
        <color indexed="8"/>
        <rFont val="Mongolian Baiti"/>
        <family val="4"/>
      </rPr>
      <t xml:space="preserve"> единиц, в  том числе 7202 единиц легковых автомобилей, 1189 грузовых автомобилей, 181 автобуса,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615 тракторов, 15 зерноуборочных комбайнов, 1 кормоуборочных комбайна,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</si>
  <si>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Имеются: 22 дневных общеобразовательных школ, из которых 13 средних, 9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1 участковая больница, 10 отделений общей врачебной практики, 38  фельдшерско - акушерских пунктов, 26 спортивных залов. </t>
  </si>
  <si>
    <t xml:space="preserve">     На 1 января 2018 г в районе числится 13774 постоянных хозяйств, численность населения  составляет 32685 человек.</t>
  </si>
  <si>
    <t xml:space="preserve">    Всего трудоспособных – 18502 человек. Количество детей в садиках - 1694,  учащихся в школах - 3306,  пенсионеров - 10177 человек, в т.ч. работающих - 1643 человека.</t>
  </si>
  <si>
    <t>Итоги социально-экономического развития 
Моргаушского района за январь - июнь 2018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</si>
</sst>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11" xfId="0" applyFont="1" applyBorder="1" applyAlignment="1">
      <alignment horizontal="center" vertical="top" wrapText="1"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2"/>
  <sheetViews>
    <sheetView tabSelected="1" view="pageBreakPreview" zoomScaleNormal="90" zoomScaleSheetLayoutView="100" zoomScalePageLayoutView="0" workbookViewId="0" topLeftCell="B1">
      <selection activeCell="F115" sqref="F115"/>
    </sheetView>
  </sheetViews>
  <sheetFormatPr defaultColWidth="9.00390625" defaultRowHeight="12.75"/>
  <cols>
    <col min="1" max="1" width="4.625" style="26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58" t="s">
        <v>98</v>
      </c>
      <c r="C2" s="58"/>
      <c r="D2" s="58"/>
      <c r="E2" s="58"/>
      <c r="F2" s="58"/>
    </row>
    <row r="3" spans="2:6" ht="144" customHeight="1">
      <c r="B3" s="60" t="s">
        <v>94</v>
      </c>
      <c r="C3" s="60"/>
      <c r="D3" s="60"/>
      <c r="E3" s="60"/>
      <c r="F3" s="60"/>
    </row>
    <row r="4" spans="2:6" ht="99" customHeight="1">
      <c r="B4" s="61" t="s">
        <v>95</v>
      </c>
      <c r="C4" s="61"/>
      <c r="D4" s="61"/>
      <c r="E4" s="61"/>
      <c r="F4" s="61"/>
    </row>
    <row r="5" spans="2:6" ht="22.5" customHeight="1">
      <c r="B5" s="61" t="s">
        <v>96</v>
      </c>
      <c r="C5" s="61"/>
      <c r="D5" s="61"/>
      <c r="E5" s="61"/>
      <c r="F5" s="61"/>
    </row>
    <row r="6" spans="2:6" ht="30" customHeight="1">
      <c r="B6" s="62" t="s">
        <v>97</v>
      </c>
      <c r="C6" s="62"/>
      <c r="D6" s="62"/>
      <c r="E6" s="62"/>
      <c r="F6" s="62"/>
    </row>
    <row r="7" spans="2:6" ht="21" customHeight="1">
      <c r="B7" s="56" t="s">
        <v>92</v>
      </c>
      <c r="C7" s="55"/>
      <c r="D7" s="55"/>
      <c r="E7" s="55"/>
      <c r="F7" s="57"/>
    </row>
    <row r="8" spans="2:6" ht="27.75" customHeight="1">
      <c r="B8" s="1"/>
      <c r="C8" s="2" t="s">
        <v>25</v>
      </c>
      <c r="D8" s="7" t="s">
        <v>77</v>
      </c>
      <c r="E8" s="7" t="s">
        <v>91</v>
      </c>
      <c r="F8" s="2" t="s">
        <v>27</v>
      </c>
    </row>
    <row r="9" spans="2:6" ht="15.75" customHeight="1">
      <c r="B9" s="22" t="s">
        <v>0</v>
      </c>
      <c r="C9" s="4" t="s">
        <v>2</v>
      </c>
      <c r="D9" s="4">
        <v>146</v>
      </c>
      <c r="E9" s="4">
        <v>138</v>
      </c>
      <c r="F9" s="42">
        <f>E9-D9</f>
        <v>-8</v>
      </c>
    </row>
    <row r="10" spans="2:6" ht="15.75" customHeight="1">
      <c r="B10" s="22" t="s">
        <v>1</v>
      </c>
      <c r="C10" s="4" t="s">
        <v>2</v>
      </c>
      <c r="D10" s="27">
        <v>239</v>
      </c>
      <c r="E10" s="27">
        <v>254</v>
      </c>
      <c r="F10" s="42">
        <f>E10-D10</f>
        <v>15</v>
      </c>
    </row>
    <row r="11" spans="2:8" ht="30.75" customHeight="1">
      <c r="B11" s="59" t="s">
        <v>78</v>
      </c>
      <c r="C11" s="59"/>
      <c r="D11" s="59"/>
      <c r="E11" s="59"/>
      <c r="F11" s="59"/>
      <c r="H11" t="s">
        <v>29</v>
      </c>
    </row>
    <row r="12" spans="2:6" ht="17.25" customHeight="1">
      <c r="B12" s="5"/>
      <c r="C12" s="6" t="s">
        <v>25</v>
      </c>
      <c r="D12" s="7" t="s">
        <v>77</v>
      </c>
      <c r="E12" s="7" t="s">
        <v>91</v>
      </c>
      <c r="F12" s="14" t="s">
        <v>93</v>
      </c>
    </row>
    <row r="13" spans="2:6" ht="15.75" customHeight="1">
      <c r="B13" s="8" t="s">
        <v>53</v>
      </c>
      <c r="C13" s="9" t="s">
        <v>3</v>
      </c>
      <c r="D13" s="37">
        <f>D15+D16</f>
        <v>2078373.1999999997</v>
      </c>
      <c r="E13" s="37">
        <f>E15+E16</f>
        <v>2249800.3</v>
      </c>
      <c r="F13" s="29">
        <f>E13/D13*100</f>
        <v>108.24813849601217</v>
      </c>
    </row>
    <row r="14" spans="2:6" ht="14.25" customHeight="1">
      <c r="B14" s="3" t="s">
        <v>33</v>
      </c>
      <c r="C14" s="9"/>
      <c r="D14" s="29"/>
      <c r="E14" s="29"/>
      <c r="F14" s="30"/>
    </row>
    <row r="15" spans="2:6" ht="30" customHeight="1">
      <c r="B15" s="22" t="s">
        <v>41</v>
      </c>
      <c r="C15" s="9" t="s">
        <v>3</v>
      </c>
      <c r="D15" s="37">
        <v>361588.6</v>
      </c>
      <c r="E15" s="37">
        <v>354317.2</v>
      </c>
      <c r="F15" s="29">
        <f aca="true" t="shared" si="0" ref="F15:F25">E15/D15*100</f>
        <v>97.98904058369098</v>
      </c>
    </row>
    <row r="16" spans="2:6" ht="27.75" customHeight="1">
      <c r="B16" s="20" t="s">
        <v>32</v>
      </c>
      <c r="C16" s="9" t="s">
        <v>3</v>
      </c>
      <c r="D16" s="37">
        <f>SUM(D17:D25)</f>
        <v>1716784.5999999999</v>
      </c>
      <c r="E16" s="37">
        <f>SUM(E17:E25)</f>
        <v>1895483.0999999999</v>
      </c>
      <c r="F16" s="29">
        <f t="shared" si="0"/>
        <v>110.40890627746778</v>
      </c>
    </row>
    <row r="17" spans="2:6" ht="16.5" customHeight="1">
      <c r="B17" s="22" t="s">
        <v>65</v>
      </c>
      <c r="C17" s="9" t="s">
        <v>3</v>
      </c>
      <c r="D17" s="31">
        <v>37651</v>
      </c>
      <c r="E17" s="31">
        <v>38310</v>
      </c>
      <c r="F17" s="29">
        <f t="shared" si="0"/>
        <v>101.75028551698495</v>
      </c>
    </row>
    <row r="18" spans="2:6" ht="16.5" customHeight="1">
      <c r="B18" s="22" t="s">
        <v>57</v>
      </c>
      <c r="C18" s="9" t="s">
        <v>3</v>
      </c>
      <c r="D18" s="32">
        <v>1250912</v>
      </c>
      <c r="E18" s="32">
        <v>1362113</v>
      </c>
      <c r="F18" s="29">
        <f t="shared" si="0"/>
        <v>108.88959415210661</v>
      </c>
    </row>
    <row r="19" spans="2:6" ht="15.75">
      <c r="B19" s="51" t="s">
        <v>26</v>
      </c>
      <c r="C19" s="9" t="s">
        <v>3</v>
      </c>
      <c r="D19" s="31">
        <v>17916.9</v>
      </c>
      <c r="E19" s="31">
        <v>17191.6</v>
      </c>
      <c r="F19" s="29">
        <f t="shared" si="0"/>
        <v>95.95186667336424</v>
      </c>
    </row>
    <row r="20" spans="2:6" ht="15.75">
      <c r="B20" s="51" t="s">
        <v>48</v>
      </c>
      <c r="C20" s="9" t="s">
        <v>3</v>
      </c>
      <c r="D20" s="31">
        <v>16268</v>
      </c>
      <c r="E20" s="31">
        <v>15005</v>
      </c>
      <c r="F20" s="29">
        <f t="shared" si="0"/>
        <v>92.23629210720433</v>
      </c>
    </row>
    <row r="21" spans="2:6" ht="30" customHeight="1">
      <c r="B21" s="51" t="s">
        <v>62</v>
      </c>
      <c r="C21" s="9" t="s">
        <v>3</v>
      </c>
      <c r="D21" s="31">
        <v>25510</v>
      </c>
      <c r="E21" s="31">
        <v>38711.4</v>
      </c>
      <c r="F21" s="29">
        <f>E21/D21*100</f>
        <v>151.749901999216</v>
      </c>
    </row>
    <row r="22" spans="2:6" ht="15.75" customHeight="1">
      <c r="B22" s="51" t="s">
        <v>31</v>
      </c>
      <c r="C22" s="9" t="s">
        <v>3</v>
      </c>
      <c r="D22" s="31">
        <v>8387</v>
      </c>
      <c r="E22" s="31">
        <v>7400</v>
      </c>
      <c r="F22" s="29">
        <f>E22/D22*100</f>
        <v>88.23178728985334</v>
      </c>
    </row>
    <row r="23" spans="2:6" ht="15.75">
      <c r="B23" s="51" t="s">
        <v>30</v>
      </c>
      <c r="C23" s="9" t="s">
        <v>3</v>
      </c>
      <c r="D23" s="45">
        <v>24148.4</v>
      </c>
      <c r="E23" s="45">
        <v>27567.4</v>
      </c>
      <c r="F23" s="29">
        <f t="shared" si="0"/>
        <v>114.15828791969653</v>
      </c>
    </row>
    <row r="24" spans="2:6" ht="17.25" customHeight="1">
      <c r="B24" s="52" t="s">
        <v>79</v>
      </c>
      <c r="C24" s="9" t="s">
        <v>49</v>
      </c>
      <c r="D24" s="32">
        <v>42326</v>
      </c>
      <c r="E24" s="54">
        <v>44312</v>
      </c>
      <c r="F24" s="29">
        <f t="shared" si="0"/>
        <v>104.69215139630488</v>
      </c>
    </row>
    <row r="25" spans="2:6" ht="14.25" customHeight="1">
      <c r="B25" s="51" t="s">
        <v>45</v>
      </c>
      <c r="C25" s="9" t="s">
        <v>3</v>
      </c>
      <c r="D25" s="32">
        <v>293665.3</v>
      </c>
      <c r="E25" s="32">
        <v>344872.7</v>
      </c>
      <c r="F25" s="29">
        <f t="shared" si="0"/>
        <v>117.43733427136267</v>
      </c>
    </row>
    <row r="26" spans="2:6" ht="20.25" customHeight="1">
      <c r="B26" s="55" t="s">
        <v>81</v>
      </c>
      <c r="C26" s="55"/>
      <c r="D26" s="55"/>
      <c r="E26" s="55"/>
      <c r="F26" s="55"/>
    </row>
    <row r="27" spans="2:6" ht="14.25" customHeight="1">
      <c r="B27" s="7"/>
      <c r="C27" s="6" t="s">
        <v>25</v>
      </c>
      <c r="D27" s="7" t="s">
        <v>77</v>
      </c>
      <c r="E27" s="7" t="s">
        <v>91</v>
      </c>
      <c r="F27" s="14" t="s">
        <v>93</v>
      </c>
    </row>
    <row r="28" spans="2:6" ht="15.75" customHeight="1">
      <c r="B28" s="23" t="s">
        <v>52</v>
      </c>
      <c r="C28" s="9" t="s">
        <v>3</v>
      </c>
      <c r="D28" s="28">
        <v>71994.4</v>
      </c>
      <c r="E28" s="28">
        <v>83994.3</v>
      </c>
      <c r="F28" s="29">
        <f>E28/D28*100</f>
        <v>116.66782416410166</v>
      </c>
    </row>
    <row r="29" spans="2:6" ht="18.75" customHeight="1">
      <c r="B29" s="24" t="s">
        <v>42</v>
      </c>
      <c r="C29" s="9" t="s">
        <v>3</v>
      </c>
      <c r="D29" s="32">
        <v>10146.7</v>
      </c>
      <c r="E29" s="32">
        <v>11224.6</v>
      </c>
      <c r="F29" s="29">
        <f>E29/D29*100</f>
        <v>110.62315826820542</v>
      </c>
    </row>
    <row r="30" spans="2:6" ht="15.75" customHeight="1">
      <c r="B30" s="56" t="s">
        <v>82</v>
      </c>
      <c r="C30" s="55"/>
      <c r="D30" s="55"/>
      <c r="E30" s="55"/>
      <c r="F30" s="57"/>
    </row>
    <row r="31" spans="2:6" ht="13.5" customHeight="1">
      <c r="B31" s="5"/>
      <c r="C31" s="6" t="s">
        <v>25</v>
      </c>
      <c r="D31" s="7" t="s">
        <v>77</v>
      </c>
      <c r="E31" s="7" t="s">
        <v>91</v>
      </c>
      <c r="F31" s="14" t="s">
        <v>93</v>
      </c>
    </row>
    <row r="32" spans="2:6" ht="15.75">
      <c r="B32" s="11" t="s">
        <v>52</v>
      </c>
      <c r="C32" s="9" t="s">
        <v>3</v>
      </c>
      <c r="D32" s="37">
        <f>D33+D34+D35+D36+D37+D38</f>
        <v>53633.59</v>
      </c>
      <c r="E32" s="29">
        <f>E33+E34+E35+E36+E37+E38</f>
        <v>57500.9</v>
      </c>
      <c r="F32" s="29">
        <f aca="true" t="shared" si="1" ref="F32:F38">E32/D32*100</f>
        <v>107.2106118572335</v>
      </c>
    </row>
    <row r="33" spans="2:6" ht="18.75" customHeight="1">
      <c r="B33" s="51" t="s">
        <v>55</v>
      </c>
      <c r="C33" s="9" t="s">
        <v>3</v>
      </c>
      <c r="D33" s="31">
        <v>1646.1</v>
      </c>
      <c r="E33" s="31">
        <v>1894</v>
      </c>
      <c r="F33" s="29">
        <f>E33/D33*100</f>
        <v>115.05983840592917</v>
      </c>
    </row>
    <row r="34" spans="2:6" ht="18.75" customHeight="1">
      <c r="B34" s="22" t="s">
        <v>58</v>
      </c>
      <c r="C34" s="9" t="s">
        <v>3</v>
      </c>
      <c r="D34" s="31">
        <v>12837</v>
      </c>
      <c r="E34" s="31">
        <v>13055</v>
      </c>
      <c r="F34" s="29">
        <f>E34/D34*100</f>
        <v>101.69821609410299</v>
      </c>
    </row>
    <row r="35" spans="2:6" ht="18.75" customHeight="1">
      <c r="B35" s="43" t="s">
        <v>54</v>
      </c>
      <c r="C35" s="9" t="s">
        <v>3</v>
      </c>
      <c r="D35" s="31">
        <v>2234.43</v>
      </c>
      <c r="E35" s="31">
        <v>2400.4</v>
      </c>
      <c r="F35" s="29">
        <f t="shared" si="1"/>
        <v>107.42784513276318</v>
      </c>
    </row>
    <row r="36" spans="2:6" ht="18.75" customHeight="1">
      <c r="B36" s="43" t="s">
        <v>80</v>
      </c>
      <c r="C36" s="9" t="s">
        <v>3</v>
      </c>
      <c r="D36" s="31">
        <v>817.06</v>
      </c>
      <c r="E36" s="31">
        <v>1456.5</v>
      </c>
      <c r="F36" s="29">
        <f t="shared" si="1"/>
        <v>178.26108241744794</v>
      </c>
    </row>
    <row r="37" spans="2:6" ht="31.5" customHeight="1">
      <c r="B37" s="22" t="s">
        <v>62</v>
      </c>
      <c r="C37" s="9" t="s">
        <v>3</v>
      </c>
      <c r="D37" s="31">
        <v>5844</v>
      </c>
      <c r="E37" s="31">
        <v>5700</v>
      </c>
      <c r="F37" s="29">
        <f t="shared" si="1"/>
        <v>97.5359342915811</v>
      </c>
    </row>
    <row r="38" spans="2:6" ht="18.75" customHeight="1">
      <c r="B38" s="43" t="s">
        <v>40</v>
      </c>
      <c r="C38" s="9" t="s">
        <v>3</v>
      </c>
      <c r="D38" s="41">
        <v>30255</v>
      </c>
      <c r="E38" s="41">
        <v>32995</v>
      </c>
      <c r="F38" s="29">
        <f t="shared" si="1"/>
        <v>109.05635432159974</v>
      </c>
    </row>
    <row r="39" spans="2:6" ht="15.75" customHeight="1">
      <c r="B39" s="55" t="s">
        <v>83</v>
      </c>
      <c r="C39" s="55"/>
      <c r="D39" s="55"/>
      <c r="E39" s="55"/>
      <c r="F39" s="55"/>
    </row>
    <row r="40" spans="2:6" ht="14.25" customHeight="1">
      <c r="B40" s="5"/>
      <c r="C40" s="6" t="s">
        <v>25</v>
      </c>
      <c r="D40" s="7" t="s">
        <v>77</v>
      </c>
      <c r="E40" s="7" t="s">
        <v>91</v>
      </c>
      <c r="F40" s="14" t="s">
        <v>93</v>
      </c>
    </row>
    <row r="41" spans="2:6" ht="16.5" customHeight="1">
      <c r="B41" s="11" t="s">
        <v>5</v>
      </c>
      <c r="C41" s="9" t="s">
        <v>3</v>
      </c>
      <c r="D41" s="37">
        <f>D42+D43+D44</f>
        <v>525556</v>
      </c>
      <c r="E41" s="37">
        <f>E42+E43+E44</f>
        <v>482452</v>
      </c>
      <c r="F41" s="29">
        <f>E41/D41*100</f>
        <v>91.79840017048612</v>
      </c>
    </row>
    <row r="42" spans="2:6" ht="16.5" customHeight="1">
      <c r="B42" s="22" t="s">
        <v>73</v>
      </c>
      <c r="C42" s="9" t="s">
        <v>3</v>
      </c>
      <c r="D42" s="31">
        <v>164195</v>
      </c>
      <c r="E42" s="31">
        <v>145494</v>
      </c>
      <c r="F42" s="29">
        <f>E42/D42*100</f>
        <v>88.61049362039039</v>
      </c>
    </row>
    <row r="43" spans="2:6" ht="16.5" customHeight="1">
      <c r="B43" s="10" t="s">
        <v>4</v>
      </c>
      <c r="C43" s="9" t="s">
        <v>3</v>
      </c>
      <c r="D43" s="31">
        <v>307272</v>
      </c>
      <c r="E43" s="31">
        <v>288521</v>
      </c>
      <c r="F43" s="29">
        <f>E43/D43*100</f>
        <v>93.89758910671978</v>
      </c>
    </row>
    <row r="44" spans="2:6" ht="16.5" customHeight="1">
      <c r="B44" s="10" t="s">
        <v>40</v>
      </c>
      <c r="C44" s="9" t="s">
        <v>3</v>
      </c>
      <c r="D44" s="31">
        <v>54089</v>
      </c>
      <c r="E44" s="31">
        <v>48437</v>
      </c>
      <c r="F44" s="29">
        <f>E44/D44*100</f>
        <v>89.5505555658267</v>
      </c>
    </row>
    <row r="45" spans="2:6" ht="16.5" customHeight="1">
      <c r="B45" s="55" t="s">
        <v>84</v>
      </c>
      <c r="C45" s="55"/>
      <c r="D45" s="55"/>
      <c r="E45" s="55"/>
      <c r="F45" s="55"/>
    </row>
    <row r="46" spans="2:6" ht="16.5" customHeight="1">
      <c r="B46" s="5"/>
      <c r="C46" s="6" t="s">
        <v>25</v>
      </c>
      <c r="D46" s="7" t="s">
        <v>77</v>
      </c>
      <c r="E46" s="7" t="s">
        <v>91</v>
      </c>
      <c r="F46" s="14" t="s">
        <v>93</v>
      </c>
    </row>
    <row r="47" spans="2:6" ht="15.75">
      <c r="B47" s="11" t="s">
        <v>5</v>
      </c>
      <c r="C47" s="9" t="s">
        <v>3</v>
      </c>
      <c r="D47" s="37">
        <f>D48+D49+D50</f>
        <v>53152.1</v>
      </c>
      <c r="E47" s="29">
        <f>E48+E49+E50</f>
        <v>60014.5</v>
      </c>
      <c r="F47" s="29">
        <f>E47/D47*100</f>
        <v>112.91087275949587</v>
      </c>
    </row>
    <row r="48" spans="2:6" ht="16.5" customHeight="1">
      <c r="B48" s="22" t="s">
        <v>73</v>
      </c>
      <c r="C48" s="9" t="s">
        <v>3</v>
      </c>
      <c r="D48" s="31">
        <v>22385</v>
      </c>
      <c r="E48" s="31">
        <v>25171</v>
      </c>
      <c r="F48" s="29">
        <f>E48/D48*100</f>
        <v>112.44583426401609</v>
      </c>
    </row>
    <row r="49" spans="2:6" ht="18" customHeight="1">
      <c r="B49" s="10" t="s">
        <v>56</v>
      </c>
      <c r="C49" s="9" t="s">
        <v>3</v>
      </c>
      <c r="D49" s="31">
        <v>28754</v>
      </c>
      <c r="E49" s="31">
        <v>32837</v>
      </c>
      <c r="F49" s="29">
        <f>E49/D49*100</f>
        <v>114.19976351116365</v>
      </c>
    </row>
    <row r="50" spans="2:6" ht="18" customHeight="1">
      <c r="B50" s="10" t="s">
        <v>40</v>
      </c>
      <c r="C50" s="9" t="s">
        <v>3</v>
      </c>
      <c r="D50" s="54">
        <v>2013.1</v>
      </c>
      <c r="E50" s="54">
        <v>2006.5</v>
      </c>
      <c r="F50" s="29">
        <f>E50/D50*100</f>
        <v>99.6721474343053</v>
      </c>
    </row>
    <row r="51" spans="2:6" ht="21.75" customHeight="1">
      <c r="B51" s="55" t="s">
        <v>85</v>
      </c>
      <c r="C51" s="55"/>
      <c r="D51" s="55"/>
      <c r="E51" s="55"/>
      <c r="F51" s="55"/>
    </row>
    <row r="52" spans="2:6" ht="15" customHeight="1">
      <c r="B52" s="5"/>
      <c r="C52" s="6" t="s">
        <v>25</v>
      </c>
      <c r="D52" s="7" t="s">
        <v>77</v>
      </c>
      <c r="E52" s="7" t="s">
        <v>91</v>
      </c>
      <c r="F52" s="14" t="s">
        <v>93</v>
      </c>
    </row>
    <row r="53" spans="2:6" ht="31.5">
      <c r="B53" s="11" t="s">
        <v>17</v>
      </c>
      <c r="C53" s="12" t="s">
        <v>10</v>
      </c>
      <c r="D53" s="29">
        <f>D54+D55+D56</f>
        <v>1976.5</v>
      </c>
      <c r="E53" s="29">
        <f>E54+E55+E56</f>
        <v>1794.6100000000001</v>
      </c>
      <c r="F53" s="29">
        <f aca="true" t="shared" si="2" ref="F53:F71">E53/D53*100</f>
        <v>90.79736908676955</v>
      </c>
    </row>
    <row r="54" spans="2:6" ht="15.75">
      <c r="B54" s="3" t="s">
        <v>46</v>
      </c>
      <c r="C54" s="31" t="s">
        <v>10</v>
      </c>
      <c r="D54" s="31">
        <v>636.9</v>
      </c>
      <c r="E54" s="31">
        <v>534.31</v>
      </c>
      <c r="F54" s="29">
        <f>E54/D54*100</f>
        <v>83.8922907834825</v>
      </c>
    </row>
    <row r="55" spans="2:6" ht="15.75">
      <c r="B55" s="3" t="s">
        <v>43</v>
      </c>
      <c r="C55" s="12" t="s">
        <v>10</v>
      </c>
      <c r="D55" s="31">
        <v>1295.6</v>
      </c>
      <c r="E55" s="31">
        <v>1184.9</v>
      </c>
      <c r="F55" s="29">
        <f>E55/D55*100</f>
        <v>91.45569620253166</v>
      </c>
    </row>
    <row r="56" spans="2:6" ht="15.75" customHeight="1">
      <c r="B56" s="3" t="s">
        <v>47</v>
      </c>
      <c r="C56" s="12" t="s">
        <v>10</v>
      </c>
      <c r="D56" s="31">
        <v>44</v>
      </c>
      <c r="E56" s="31">
        <v>75.4</v>
      </c>
      <c r="F56" s="29">
        <f>E56/D56*100</f>
        <v>171.36363636363637</v>
      </c>
    </row>
    <row r="57" spans="2:6" ht="15.75" customHeight="1">
      <c r="B57" s="11" t="s">
        <v>18</v>
      </c>
      <c r="C57" s="12" t="s">
        <v>10</v>
      </c>
      <c r="D57" s="29">
        <f>D58+D59+D60</f>
        <v>20440.9</v>
      </c>
      <c r="E57" s="29">
        <f>E58+E59+E60</f>
        <v>19482.5</v>
      </c>
      <c r="F57" s="29">
        <f t="shared" si="2"/>
        <v>95.31136104574651</v>
      </c>
    </row>
    <row r="58" spans="2:6" ht="16.5" customHeight="1">
      <c r="B58" s="22" t="s">
        <v>46</v>
      </c>
      <c r="C58" s="12" t="s">
        <v>10</v>
      </c>
      <c r="D58" s="31">
        <v>4840.6</v>
      </c>
      <c r="E58" s="31">
        <v>4266.1</v>
      </c>
      <c r="F58" s="29">
        <f>E58/D58*100</f>
        <v>88.13163657397844</v>
      </c>
    </row>
    <row r="59" spans="2:6" ht="16.5" customHeight="1">
      <c r="B59" s="22" t="s">
        <v>43</v>
      </c>
      <c r="C59" s="12" t="s">
        <v>10</v>
      </c>
      <c r="D59" s="31">
        <v>15223.8</v>
      </c>
      <c r="E59" s="31">
        <v>14755.9</v>
      </c>
      <c r="F59" s="29">
        <f>E59/D59*100</f>
        <v>96.92652294433715</v>
      </c>
    </row>
    <row r="60" spans="2:6" ht="16.5" customHeight="1">
      <c r="B60" s="22" t="s">
        <v>47</v>
      </c>
      <c r="C60" s="12" t="s">
        <v>10</v>
      </c>
      <c r="D60" s="31">
        <v>376.5</v>
      </c>
      <c r="E60" s="31">
        <v>460.5</v>
      </c>
      <c r="F60" s="29">
        <f>E60/D60*100</f>
        <v>122.31075697211156</v>
      </c>
    </row>
    <row r="61" spans="2:6" ht="31.5">
      <c r="B61" s="11" t="s">
        <v>64</v>
      </c>
      <c r="C61" s="12" t="s">
        <v>19</v>
      </c>
      <c r="D61" s="33">
        <f>D57/D84*1000</f>
        <v>2495.836385836386</v>
      </c>
      <c r="E61" s="33">
        <f>E57/E84*1000</f>
        <v>2492.324421133427</v>
      </c>
      <c r="F61" s="29">
        <f t="shared" si="2"/>
        <v>99.8592870621292</v>
      </c>
    </row>
    <row r="62" spans="2:6" ht="31.5" customHeight="1">
      <c r="B62" s="22" t="s">
        <v>61</v>
      </c>
      <c r="C62" s="12" t="s">
        <v>19</v>
      </c>
      <c r="D62" s="34">
        <v>2423</v>
      </c>
      <c r="E62" s="34">
        <v>2211</v>
      </c>
      <c r="F62" s="29">
        <f>E62/D62*100</f>
        <v>91.25051588939331</v>
      </c>
    </row>
    <row r="63" spans="2:6" ht="15.75">
      <c r="B63" s="11" t="s">
        <v>34</v>
      </c>
      <c r="C63" s="25" t="s">
        <v>20</v>
      </c>
      <c r="D63" s="28">
        <f>D64+D65+D66</f>
        <v>63890.7</v>
      </c>
      <c r="E63" s="28">
        <f>E64+E65+E66</f>
        <v>66658.90000000001</v>
      </c>
      <c r="F63" s="29">
        <f t="shared" si="2"/>
        <v>104.3327119596436</v>
      </c>
    </row>
    <row r="64" spans="2:6" ht="16.5" customHeight="1">
      <c r="B64" s="22" t="s">
        <v>46</v>
      </c>
      <c r="C64" s="12" t="s">
        <v>20</v>
      </c>
      <c r="D64" s="31">
        <v>59726</v>
      </c>
      <c r="E64" s="31">
        <v>62216</v>
      </c>
      <c r="F64" s="29">
        <f t="shared" si="2"/>
        <v>104.16903860965074</v>
      </c>
    </row>
    <row r="65" spans="2:6" ht="16.5" customHeight="1">
      <c r="B65" s="22" t="s">
        <v>43</v>
      </c>
      <c r="C65" s="12" t="s">
        <v>20</v>
      </c>
      <c r="D65" s="31">
        <v>4140.7</v>
      </c>
      <c r="E65" s="31">
        <v>4435.6</v>
      </c>
      <c r="F65" s="29">
        <f t="shared" si="2"/>
        <v>107.1219842055691</v>
      </c>
    </row>
    <row r="66" spans="2:6" ht="16.5" customHeight="1">
      <c r="B66" s="22" t="s">
        <v>47</v>
      </c>
      <c r="C66" s="12" t="s">
        <v>20</v>
      </c>
      <c r="D66" s="31">
        <v>24</v>
      </c>
      <c r="E66" s="31">
        <v>7.3</v>
      </c>
      <c r="F66" s="29">
        <f>E66/D66*100</f>
        <v>30.416666666666664</v>
      </c>
    </row>
    <row r="67" spans="2:6" ht="15" customHeight="1">
      <c r="B67" s="20" t="s">
        <v>22</v>
      </c>
      <c r="C67" s="21" t="s">
        <v>24</v>
      </c>
      <c r="D67" s="28">
        <v>639</v>
      </c>
      <c r="E67" s="28">
        <v>596</v>
      </c>
      <c r="F67" s="29">
        <f t="shared" si="2"/>
        <v>93.27073552425665</v>
      </c>
    </row>
    <row r="68" spans="2:6" ht="16.5" customHeight="1">
      <c r="B68" s="20" t="s">
        <v>23</v>
      </c>
      <c r="C68" s="21" t="s">
        <v>24</v>
      </c>
      <c r="D68" s="28">
        <v>509</v>
      </c>
      <c r="E68" s="28">
        <v>456</v>
      </c>
      <c r="F68" s="29">
        <f t="shared" si="2"/>
        <v>89.58742632612967</v>
      </c>
    </row>
    <row r="69" spans="2:6" ht="15.75">
      <c r="B69" s="20" t="s">
        <v>6</v>
      </c>
      <c r="C69" s="21" t="s">
        <v>9</v>
      </c>
      <c r="D69" s="33">
        <v>1262</v>
      </c>
      <c r="E69" s="33">
        <v>1025</v>
      </c>
      <c r="F69" s="29">
        <f>E69/D69*100</f>
        <v>81.22028526148969</v>
      </c>
    </row>
    <row r="70" spans="2:6" ht="18.75" customHeight="1">
      <c r="B70" s="20" t="s">
        <v>7</v>
      </c>
      <c r="C70" s="21" t="s">
        <v>9</v>
      </c>
      <c r="D70" s="33">
        <v>2346</v>
      </c>
      <c r="E70" s="33">
        <v>1995</v>
      </c>
      <c r="F70" s="29">
        <f>E70/D70*100</f>
        <v>85.0383631713555</v>
      </c>
    </row>
    <row r="71" spans="2:6" ht="18.75" customHeight="1">
      <c r="B71" s="20" t="s">
        <v>44</v>
      </c>
      <c r="C71" s="21" t="s">
        <v>21</v>
      </c>
      <c r="D71" s="33">
        <v>162.7</v>
      </c>
      <c r="E71" s="33">
        <v>162.8</v>
      </c>
      <c r="F71" s="29">
        <f t="shared" si="2"/>
        <v>100.06146281499694</v>
      </c>
    </row>
    <row r="72" spans="2:6" ht="15.75">
      <c r="B72" s="55" t="s">
        <v>86</v>
      </c>
      <c r="C72" s="55"/>
      <c r="D72" s="55"/>
      <c r="E72" s="55"/>
      <c r="F72" s="55"/>
    </row>
    <row r="73" spans="2:6" ht="18" customHeight="1">
      <c r="B73" s="5"/>
      <c r="C73" s="6" t="s">
        <v>25</v>
      </c>
      <c r="D73" s="7" t="s">
        <v>77</v>
      </c>
      <c r="E73" s="7" t="s">
        <v>91</v>
      </c>
      <c r="F73" s="14" t="s">
        <v>93</v>
      </c>
    </row>
    <row r="74" spans="2:6" ht="15.75">
      <c r="B74" s="22" t="s">
        <v>36</v>
      </c>
      <c r="C74" s="12" t="s">
        <v>8</v>
      </c>
      <c r="D74" s="38">
        <f>D53/63000*1000</f>
        <v>31.373015873015873</v>
      </c>
      <c r="E74" s="38">
        <f>E53/63000*1000</f>
        <v>28.48587301587302</v>
      </c>
      <c r="F74" s="39">
        <f>E74/D74*100</f>
        <v>90.79736908676955</v>
      </c>
    </row>
    <row r="75" spans="2:6" ht="21.75" customHeight="1">
      <c r="B75" s="22" t="s">
        <v>38</v>
      </c>
      <c r="C75" s="12" t="s">
        <v>8</v>
      </c>
      <c r="D75" s="35">
        <v>23.5</v>
      </c>
      <c r="E75" s="35">
        <v>30.5</v>
      </c>
      <c r="F75" s="39">
        <f>E75/D75*100</f>
        <v>129.7872340425532</v>
      </c>
    </row>
    <row r="76" spans="2:6" ht="21.75" customHeight="1">
      <c r="B76" s="22" t="s">
        <v>37</v>
      </c>
      <c r="C76" s="12" t="s">
        <v>8</v>
      </c>
      <c r="D76" s="38">
        <f>D57/63000*1000</f>
        <v>324.4587301587302</v>
      </c>
      <c r="E76" s="38">
        <f>E57/63000*1000</f>
        <v>309.24603174603175</v>
      </c>
      <c r="F76" s="39">
        <f>E76/D76*100</f>
        <v>95.31136104574651</v>
      </c>
    </row>
    <row r="77" spans="2:6" ht="17.25" customHeight="1">
      <c r="B77" s="22" t="s">
        <v>39</v>
      </c>
      <c r="C77" s="12" t="s">
        <v>8</v>
      </c>
      <c r="D77" s="36">
        <v>237.3</v>
      </c>
      <c r="E77" s="36">
        <v>231.9</v>
      </c>
      <c r="F77" s="39">
        <f>E77/D77*100</f>
        <v>97.724399494311</v>
      </c>
    </row>
    <row r="78" spans="2:6" ht="17.25" customHeight="1">
      <c r="B78" s="55" t="s">
        <v>87</v>
      </c>
      <c r="C78" s="55"/>
      <c r="D78" s="55"/>
      <c r="E78" s="55"/>
      <c r="F78" s="55"/>
    </row>
    <row r="79" spans="2:6" ht="16.5" customHeight="1">
      <c r="B79" s="5"/>
      <c r="C79" s="6" t="s">
        <v>25</v>
      </c>
      <c r="D79" s="7" t="s">
        <v>77</v>
      </c>
      <c r="E79" s="7" t="s">
        <v>91</v>
      </c>
      <c r="F79" s="14" t="s">
        <v>93</v>
      </c>
    </row>
    <row r="80" spans="2:6" ht="15" customHeight="1">
      <c r="B80" s="11" t="s">
        <v>14</v>
      </c>
      <c r="C80" s="21" t="s">
        <v>9</v>
      </c>
      <c r="D80" s="21">
        <f>D81+D82+D83</f>
        <v>15411</v>
      </c>
      <c r="E80" s="37">
        <f>E81+E82+E83</f>
        <v>15795</v>
      </c>
      <c r="F80" s="29">
        <f aca="true" t="shared" si="3" ref="F80:F103">E80/D80*100</f>
        <v>102.49172668872883</v>
      </c>
    </row>
    <row r="81" spans="2:6" ht="16.5" customHeight="1">
      <c r="B81" s="22" t="s">
        <v>46</v>
      </c>
      <c r="C81" s="12" t="s">
        <v>9</v>
      </c>
      <c r="D81" s="53">
        <v>4995</v>
      </c>
      <c r="E81" s="53">
        <v>4674</v>
      </c>
      <c r="F81" s="29">
        <f t="shared" si="3"/>
        <v>93.57357357357358</v>
      </c>
    </row>
    <row r="82" spans="2:6" ht="17.25" customHeight="1">
      <c r="B82" s="22" t="s">
        <v>43</v>
      </c>
      <c r="C82" s="12" t="s">
        <v>9</v>
      </c>
      <c r="D82" s="53">
        <v>10003</v>
      </c>
      <c r="E82" s="53">
        <v>10659</v>
      </c>
      <c r="F82" s="29">
        <f t="shared" si="3"/>
        <v>106.55803259022294</v>
      </c>
    </row>
    <row r="83" spans="2:6" ht="15" customHeight="1">
      <c r="B83" s="22" t="s">
        <v>47</v>
      </c>
      <c r="C83" s="12" t="s">
        <v>9</v>
      </c>
      <c r="D83" s="53">
        <v>413</v>
      </c>
      <c r="E83" s="53">
        <v>462</v>
      </c>
      <c r="F83" s="29">
        <f t="shared" si="3"/>
        <v>111.86440677966101</v>
      </c>
    </row>
    <row r="84" spans="2:6" ht="17.25" customHeight="1">
      <c r="B84" s="11" t="s">
        <v>90</v>
      </c>
      <c r="C84" s="21" t="s">
        <v>9</v>
      </c>
      <c r="D84" s="21">
        <f>D85+D86+D87</f>
        <v>8190</v>
      </c>
      <c r="E84" s="21">
        <f>E85+E86+E87</f>
        <v>7817</v>
      </c>
      <c r="F84" s="29">
        <f t="shared" si="3"/>
        <v>95.44566544566545</v>
      </c>
    </row>
    <row r="85" spans="2:9" ht="15.75" customHeight="1">
      <c r="B85" s="22" t="s">
        <v>46</v>
      </c>
      <c r="C85" s="12" t="s">
        <v>9</v>
      </c>
      <c r="D85" s="53">
        <v>2150</v>
      </c>
      <c r="E85" s="53">
        <v>2048</v>
      </c>
      <c r="F85" s="29">
        <f t="shared" si="3"/>
        <v>95.25581395348837</v>
      </c>
      <c r="I85" s="19"/>
    </row>
    <row r="86" spans="2:9" ht="15.75" customHeight="1">
      <c r="B86" s="22" t="s">
        <v>43</v>
      </c>
      <c r="C86" s="12" t="s">
        <v>9</v>
      </c>
      <c r="D86" s="53">
        <v>5878</v>
      </c>
      <c r="E86" s="53">
        <v>5573</v>
      </c>
      <c r="F86" s="29">
        <f t="shared" si="3"/>
        <v>94.81116025859136</v>
      </c>
      <c r="I86" s="19"/>
    </row>
    <row r="87" spans="2:9" ht="15.75" customHeight="1">
      <c r="B87" s="22" t="s">
        <v>47</v>
      </c>
      <c r="C87" s="12" t="s">
        <v>9</v>
      </c>
      <c r="D87" s="53">
        <v>162</v>
      </c>
      <c r="E87" s="53">
        <v>196</v>
      </c>
      <c r="F87" s="29">
        <f t="shared" si="3"/>
        <v>120.98765432098766</v>
      </c>
      <c r="I87" s="19"/>
    </row>
    <row r="88" spans="2:9" ht="15.75" customHeight="1">
      <c r="B88" s="11" t="s">
        <v>15</v>
      </c>
      <c r="C88" s="21" t="s">
        <v>9</v>
      </c>
      <c r="D88" s="21">
        <f>D89+D90+D91</f>
        <v>3663</v>
      </c>
      <c r="E88" s="21">
        <f>E89+E90+E91</f>
        <v>4020</v>
      </c>
      <c r="F88" s="29">
        <f t="shared" si="3"/>
        <v>109.74610974610974</v>
      </c>
      <c r="I88" s="19"/>
    </row>
    <row r="89" spans="2:6" ht="15" customHeight="1">
      <c r="B89" s="22" t="s">
        <v>46</v>
      </c>
      <c r="C89" s="12" t="s">
        <v>9</v>
      </c>
      <c r="D89" s="50">
        <v>2263</v>
      </c>
      <c r="E89" s="50">
        <v>2285</v>
      </c>
      <c r="F89" s="29">
        <f t="shared" si="3"/>
        <v>100.97216084843129</v>
      </c>
    </row>
    <row r="90" spans="2:6" ht="15" customHeight="1">
      <c r="B90" s="22" t="s">
        <v>43</v>
      </c>
      <c r="C90" s="12" t="s">
        <v>9</v>
      </c>
      <c r="D90" s="50">
        <v>885</v>
      </c>
      <c r="E90" s="50">
        <v>998</v>
      </c>
      <c r="F90" s="29">
        <f t="shared" si="3"/>
        <v>112.7683615819209</v>
      </c>
    </row>
    <row r="91" spans="2:6" ht="15" customHeight="1">
      <c r="B91" s="22" t="s">
        <v>47</v>
      </c>
      <c r="C91" s="12" t="s">
        <v>9</v>
      </c>
      <c r="D91" s="50">
        <v>515</v>
      </c>
      <c r="E91" s="50">
        <v>737</v>
      </c>
      <c r="F91" s="29">
        <f t="shared" si="3"/>
        <v>143.10679611650485</v>
      </c>
    </row>
    <row r="92" spans="2:6" ht="15" customHeight="1">
      <c r="B92" s="11" t="s">
        <v>35</v>
      </c>
      <c r="C92" s="21" t="s">
        <v>66</v>
      </c>
      <c r="D92" s="37">
        <f>D93+D94+D95</f>
        <v>583.2900000000001</v>
      </c>
      <c r="E92" s="37">
        <f>E93+E94+E95</f>
        <v>580.11</v>
      </c>
      <c r="F92" s="29">
        <f t="shared" si="3"/>
        <v>99.45481664352208</v>
      </c>
    </row>
    <row r="93" spans="2:6" ht="15.75">
      <c r="B93" s="22" t="s">
        <v>46</v>
      </c>
      <c r="C93" s="12" t="s">
        <v>66</v>
      </c>
      <c r="D93" s="31">
        <v>520.7</v>
      </c>
      <c r="E93" s="31">
        <v>519.71</v>
      </c>
      <c r="F93" s="29">
        <f t="shared" si="3"/>
        <v>99.80987132705972</v>
      </c>
    </row>
    <row r="94" spans="2:6" ht="15.75">
      <c r="B94" s="22" t="s">
        <v>43</v>
      </c>
      <c r="C94" s="12" t="s">
        <v>66</v>
      </c>
      <c r="D94" s="31">
        <v>62</v>
      </c>
      <c r="E94" s="31">
        <v>59.98</v>
      </c>
      <c r="F94" s="29">
        <f t="shared" si="3"/>
        <v>96.74193548387096</v>
      </c>
    </row>
    <row r="95" spans="2:6" ht="15.75">
      <c r="B95" s="22" t="s">
        <v>47</v>
      </c>
      <c r="C95" s="12" t="s">
        <v>66</v>
      </c>
      <c r="D95" s="31">
        <v>0.59</v>
      </c>
      <c r="E95" s="31">
        <v>0.42</v>
      </c>
      <c r="F95" s="29">
        <f t="shared" si="3"/>
        <v>71.1864406779661</v>
      </c>
    </row>
    <row r="96" spans="2:6" ht="15.75">
      <c r="B96" s="11" t="s">
        <v>16</v>
      </c>
      <c r="C96" s="21" t="s">
        <v>70</v>
      </c>
      <c r="D96" s="37">
        <f>D97+D98+D99</f>
        <v>35</v>
      </c>
      <c r="E96" s="37">
        <f>E97+E98+E99</f>
        <v>33</v>
      </c>
      <c r="F96" s="29">
        <f t="shared" si="3"/>
        <v>94.28571428571428</v>
      </c>
    </row>
    <row r="97" spans="2:6" ht="15.75">
      <c r="B97" s="22" t="s">
        <v>46</v>
      </c>
      <c r="C97" s="12" t="s">
        <v>9</v>
      </c>
      <c r="D97" s="50">
        <v>21</v>
      </c>
      <c r="E97" s="50">
        <v>16</v>
      </c>
      <c r="F97" s="29">
        <f t="shared" si="3"/>
        <v>76.19047619047619</v>
      </c>
    </row>
    <row r="98" spans="2:6" ht="15.75">
      <c r="B98" s="22" t="s">
        <v>43</v>
      </c>
      <c r="C98" s="12" t="s">
        <v>9</v>
      </c>
      <c r="D98" s="50">
        <v>14</v>
      </c>
      <c r="E98" s="50">
        <v>10</v>
      </c>
      <c r="F98" s="29">
        <f t="shared" si="3"/>
        <v>71.42857142857143</v>
      </c>
    </row>
    <row r="99" spans="2:6" ht="15.75">
      <c r="B99" s="22" t="s">
        <v>47</v>
      </c>
      <c r="C99" s="12" t="s">
        <v>9</v>
      </c>
      <c r="D99" s="50">
        <v>0</v>
      </c>
      <c r="E99" s="50">
        <v>7</v>
      </c>
      <c r="F99" s="29">
        <v>0</v>
      </c>
    </row>
    <row r="100" spans="2:6" ht="15.75">
      <c r="B100" s="11" t="s">
        <v>63</v>
      </c>
      <c r="C100" s="21" t="s">
        <v>9</v>
      </c>
      <c r="D100" s="37">
        <f>D101+D102+D103</f>
        <v>13497</v>
      </c>
      <c r="E100" s="37">
        <f>E101+E102+E103</f>
        <v>13792</v>
      </c>
      <c r="F100" s="29">
        <f t="shared" si="3"/>
        <v>102.18567088982738</v>
      </c>
    </row>
    <row r="101" spans="2:6" ht="16.5" customHeight="1">
      <c r="B101" s="22" t="s">
        <v>46</v>
      </c>
      <c r="C101" s="12" t="s">
        <v>9</v>
      </c>
      <c r="D101" s="53">
        <v>143</v>
      </c>
      <c r="E101" s="53">
        <v>185</v>
      </c>
      <c r="F101" s="29">
        <f>E101/D101*100</f>
        <v>129.3706293706294</v>
      </c>
    </row>
    <row r="102" spans="2:6" ht="18" customHeight="1">
      <c r="B102" s="22" t="s">
        <v>43</v>
      </c>
      <c r="C102" s="12" t="s">
        <v>9</v>
      </c>
      <c r="D102" s="53">
        <v>12852</v>
      </c>
      <c r="E102" s="53">
        <v>13048</v>
      </c>
      <c r="F102" s="29">
        <f t="shared" si="3"/>
        <v>101.52505446623094</v>
      </c>
    </row>
    <row r="103" spans="2:6" ht="18" customHeight="1">
      <c r="B103" s="22" t="s">
        <v>47</v>
      </c>
      <c r="C103" s="12" t="s">
        <v>9</v>
      </c>
      <c r="D103" s="53">
        <v>502</v>
      </c>
      <c r="E103" s="53">
        <v>559</v>
      </c>
      <c r="F103" s="29">
        <f t="shared" si="3"/>
        <v>111.35458167330677</v>
      </c>
    </row>
    <row r="104" spans="2:6" ht="18" customHeight="1">
      <c r="B104" s="64" t="s">
        <v>88</v>
      </c>
      <c r="C104" s="65"/>
      <c r="D104" s="65"/>
      <c r="E104" s="65"/>
      <c r="F104" s="66"/>
    </row>
    <row r="105" spans="3:6" ht="18" customHeight="1">
      <c r="C105" s="6" t="s">
        <v>25</v>
      </c>
      <c r="D105" s="7" t="s">
        <v>77</v>
      </c>
      <c r="E105" s="7" t="s">
        <v>91</v>
      </c>
      <c r="F105" s="14" t="s">
        <v>93</v>
      </c>
    </row>
    <row r="106" spans="2:6" ht="30.75" customHeight="1">
      <c r="B106" s="11" t="s">
        <v>59</v>
      </c>
      <c r="C106" s="12" t="s">
        <v>49</v>
      </c>
      <c r="D106" s="48">
        <v>4063</v>
      </c>
      <c r="E106" s="48">
        <f>E108+E109+E110+E111+E112</f>
        <v>4313.9</v>
      </c>
      <c r="F106" s="48">
        <f>E106/D106*100</f>
        <v>106.17523997046516</v>
      </c>
    </row>
    <row r="107" spans="2:6" ht="18" customHeight="1">
      <c r="B107" s="44" t="s">
        <v>33</v>
      </c>
      <c r="C107" s="3"/>
      <c r="D107" s="49"/>
      <c r="E107" s="49"/>
      <c r="F107" s="48"/>
    </row>
    <row r="108" spans="2:6" ht="15.75">
      <c r="B108" s="3" t="s">
        <v>68</v>
      </c>
      <c r="C108" s="12" t="s">
        <v>49</v>
      </c>
      <c r="D108" s="31">
        <v>0</v>
      </c>
      <c r="E108" s="31">
        <v>0</v>
      </c>
      <c r="F108" s="48">
        <v>0</v>
      </c>
    </row>
    <row r="109" spans="2:6" ht="18.75" customHeight="1">
      <c r="B109" s="3" t="s">
        <v>60</v>
      </c>
      <c r="C109" s="12" t="s">
        <v>49</v>
      </c>
      <c r="D109" s="31">
        <v>3520</v>
      </c>
      <c r="E109" s="31">
        <v>4260.5</v>
      </c>
      <c r="F109" s="39">
        <f>E109/D109*100</f>
        <v>121.03693181818183</v>
      </c>
    </row>
    <row r="110" spans="2:6" ht="17.25" customHeight="1">
      <c r="B110" s="3" t="s">
        <v>67</v>
      </c>
      <c r="C110" s="12" t="s">
        <v>49</v>
      </c>
      <c r="D110" s="50">
        <v>369</v>
      </c>
      <c r="E110" s="50">
        <v>0</v>
      </c>
      <c r="F110" s="39">
        <v>100</v>
      </c>
    </row>
    <row r="111" spans="2:6" ht="17.25" customHeight="1">
      <c r="B111" s="3" t="s">
        <v>76</v>
      </c>
      <c r="C111" s="12" t="s">
        <v>49</v>
      </c>
      <c r="D111" s="31">
        <v>0</v>
      </c>
      <c r="E111" s="31">
        <v>0</v>
      </c>
      <c r="F111" s="39">
        <v>0</v>
      </c>
    </row>
    <row r="112" spans="2:6" ht="30.75" customHeight="1">
      <c r="B112" s="3" t="s">
        <v>69</v>
      </c>
      <c r="C112" s="12" t="s">
        <v>49</v>
      </c>
      <c r="D112" s="50">
        <v>175</v>
      </c>
      <c r="E112" s="50">
        <v>53.4</v>
      </c>
      <c r="F112" s="39">
        <v>69.7</v>
      </c>
    </row>
    <row r="113" spans="2:6" ht="15.75">
      <c r="B113" s="3" t="s">
        <v>72</v>
      </c>
      <c r="C113" s="12" t="s">
        <v>49</v>
      </c>
      <c r="D113" s="50">
        <v>0</v>
      </c>
      <c r="E113" s="50">
        <v>0</v>
      </c>
      <c r="F113" s="39">
        <v>0</v>
      </c>
    </row>
    <row r="114" spans="2:6" ht="18" customHeight="1">
      <c r="B114" s="11" t="s">
        <v>50</v>
      </c>
      <c r="C114" s="12" t="s">
        <v>51</v>
      </c>
      <c r="D114" s="50">
        <v>1794</v>
      </c>
      <c r="E114" s="50">
        <v>1535.5</v>
      </c>
      <c r="F114" s="39">
        <f>E114/D114*100</f>
        <v>85.59085841694537</v>
      </c>
    </row>
    <row r="115" spans="2:6" ht="31.5" customHeight="1">
      <c r="B115" s="3" t="s">
        <v>71</v>
      </c>
      <c r="C115" s="12" t="s">
        <v>51</v>
      </c>
      <c r="D115" s="50">
        <v>1794</v>
      </c>
      <c r="E115" s="50">
        <v>1535.5</v>
      </c>
      <c r="F115" s="39">
        <f>E115/D115*100</f>
        <v>85.59085841694537</v>
      </c>
    </row>
    <row r="116" spans="2:6" ht="17.25" customHeight="1">
      <c r="B116" s="56" t="s">
        <v>89</v>
      </c>
      <c r="C116" s="55"/>
      <c r="D116" s="55"/>
      <c r="E116" s="55"/>
      <c r="F116" s="57"/>
    </row>
    <row r="117" spans="2:6" ht="16.5" customHeight="1">
      <c r="B117" s="5"/>
      <c r="C117" s="13" t="s">
        <v>25</v>
      </c>
      <c r="D117" s="7" t="s">
        <v>77</v>
      </c>
      <c r="E117" s="7" t="s">
        <v>91</v>
      </c>
      <c r="F117" s="14" t="s">
        <v>28</v>
      </c>
    </row>
    <row r="118" spans="2:6" ht="20.25" customHeight="1">
      <c r="B118" s="3" t="s">
        <v>11</v>
      </c>
      <c r="C118" s="4" t="s">
        <v>2</v>
      </c>
      <c r="D118" s="12">
        <v>47</v>
      </c>
      <c r="E118" s="12">
        <v>51</v>
      </c>
      <c r="F118" s="39">
        <f>E118-D118</f>
        <v>4</v>
      </c>
    </row>
    <row r="119" spans="2:6" ht="17.25" customHeight="1">
      <c r="B119" s="3" t="s">
        <v>12</v>
      </c>
      <c r="C119" s="4" t="s">
        <v>13</v>
      </c>
      <c r="D119" s="12">
        <v>0.25</v>
      </c>
      <c r="E119" s="12">
        <v>0.28</v>
      </c>
      <c r="F119" s="40">
        <f>E119-D119</f>
        <v>0.030000000000000027</v>
      </c>
    </row>
    <row r="120" spans="2:6" ht="20.25" customHeight="1">
      <c r="B120" s="15"/>
      <c r="C120" s="16"/>
      <c r="D120" s="17"/>
      <c r="E120" s="17"/>
      <c r="F120" s="18"/>
    </row>
    <row r="121" spans="2:6" ht="15.75">
      <c r="B121" s="15"/>
      <c r="C121" s="16"/>
      <c r="D121" s="17"/>
      <c r="E121" s="17"/>
      <c r="F121" s="18"/>
    </row>
    <row r="122" spans="2:6" ht="21" customHeight="1">
      <c r="B122" s="63" t="s">
        <v>74</v>
      </c>
      <c r="C122" s="63"/>
      <c r="D122" s="46"/>
      <c r="E122" s="16" t="s">
        <v>75</v>
      </c>
      <c r="F122" s="47"/>
    </row>
  </sheetData>
  <sheetProtection/>
  <mergeCells count="17">
    <mergeCell ref="B122:C122"/>
    <mergeCell ref="B116:F116"/>
    <mergeCell ref="B39:F39"/>
    <mergeCell ref="B45:F45"/>
    <mergeCell ref="B51:F51"/>
    <mergeCell ref="B72:F72"/>
    <mergeCell ref="B78:F78"/>
    <mergeCell ref="B104:F104"/>
    <mergeCell ref="B26:F26"/>
    <mergeCell ref="B30:F30"/>
    <mergeCell ref="B2:F2"/>
    <mergeCell ref="B7:F7"/>
    <mergeCell ref="B11:F11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8" max="255" man="1"/>
    <brk id="8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2018-07-10T10:55:39Z</cp:lastPrinted>
  <dcterms:created xsi:type="dcterms:W3CDTF">2004-07-02T05:58:09Z</dcterms:created>
  <dcterms:modified xsi:type="dcterms:W3CDTF">2018-07-10T11:18:59Z</dcterms:modified>
  <cp:category/>
  <cp:version/>
  <cp:contentType/>
  <cp:contentStatus/>
</cp:coreProperties>
</file>